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4115"/>
  </bookViews>
  <sheets>
    <sheet name="PromIndex" sheetId="3" r:id="rId1"/>
  </sheets>
  <calcPr calcId="145621"/>
</workbook>
</file>

<file path=xl/calcChain.xml><?xml version="1.0" encoding="utf-8"?>
<calcChain xmlns="http://schemas.openxmlformats.org/spreadsheetml/2006/main">
  <c r="P28" i="3" l="1"/>
  <c r="Q25" i="3"/>
  <c r="Q24" i="3"/>
  <c r="M25" i="3"/>
  <c r="N25" i="3"/>
  <c r="M24" i="3"/>
  <c r="N24" i="3"/>
  <c r="B28" i="3" l="1"/>
  <c r="J28" i="3"/>
  <c r="I28" i="3"/>
  <c r="H28" i="3"/>
  <c r="G28" i="3"/>
  <c r="F28" i="3"/>
  <c r="E28" i="3"/>
  <c r="D28" i="3"/>
  <c r="C28" i="3"/>
  <c r="K28" i="3"/>
  <c r="Q26" i="3" l="1"/>
  <c r="Q28" i="3" s="1"/>
  <c r="Q23" i="3"/>
  <c r="M26" i="3"/>
  <c r="M23" i="3"/>
  <c r="N26" i="3" l="1"/>
  <c r="N23" i="3"/>
  <c r="M9" i="3"/>
  <c r="M8" i="3"/>
  <c r="M7" i="3"/>
  <c r="M28" i="3" s="1"/>
  <c r="Q22" i="3" l="1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K4" i="3"/>
  <c r="J4" i="3"/>
  <c r="I4" i="3"/>
  <c r="H4" i="3"/>
  <c r="G4" i="3"/>
  <c r="F4" i="3"/>
  <c r="E4" i="3"/>
  <c r="D4" i="3"/>
  <c r="C4" i="3"/>
  <c r="B4" i="3"/>
  <c r="M12" i="3" l="1"/>
  <c r="M16" i="3"/>
  <c r="M19" i="3"/>
  <c r="M20" i="3"/>
  <c r="M21" i="3"/>
  <c r="M10" i="3"/>
  <c r="M14" i="3"/>
  <c r="M18" i="3"/>
  <c r="M22" i="3"/>
  <c r="M13" i="3"/>
  <c r="M17" i="3"/>
  <c r="N7" i="3"/>
  <c r="N28" i="3" s="1"/>
  <c r="M11" i="3"/>
  <c r="M15" i="3"/>
  <c r="J8" i="3"/>
  <c r="N17" i="3" l="1"/>
  <c r="N14" i="3"/>
  <c r="N20" i="3"/>
  <c r="N15" i="3"/>
  <c r="N13" i="3"/>
  <c r="N10" i="3"/>
  <c r="N12" i="3"/>
  <c r="N11" i="3"/>
  <c r="N8" i="3"/>
  <c r="N22" i="3"/>
  <c r="N21" i="3"/>
  <c r="N19" i="3"/>
  <c r="N18" i="3"/>
  <c r="N9" i="3"/>
  <c r="N16" i="3"/>
</calcChain>
</file>

<file path=xl/sharedStrings.xml><?xml version="1.0" encoding="utf-8"?>
<sst xmlns="http://schemas.openxmlformats.org/spreadsheetml/2006/main" count="44" uniqueCount="43">
  <si>
    <t>CUUR0000SEFV01</t>
  </si>
  <si>
    <t>CUUR0000SEFW01</t>
  </si>
  <si>
    <t>CUUR0000SEHL02</t>
  </si>
  <si>
    <t>CUUR0000SEAA01</t>
  </si>
  <si>
    <t>CUUR0000SEAC02</t>
  </si>
  <si>
    <t>CUUR0000SEAE01</t>
  </si>
  <si>
    <t>CUUR0000SEAE03</t>
  </si>
  <si>
    <t>CUUR0000SETA04</t>
  </si>
  <si>
    <t>CUUR0000SS62051</t>
  </si>
  <si>
    <t>Full service meals and snacks</t>
  </si>
  <si>
    <t>Beer, ale, and other malt beverages at home</t>
  </si>
  <si>
    <t>Indoor plants and flowers</t>
  </si>
  <si>
    <t>Men's suits, sport coats, and outerwear</t>
  </si>
  <si>
    <t>Women's dresses</t>
  </si>
  <si>
    <t>Men's footwear</t>
  </si>
  <si>
    <t>Women's footwear</t>
  </si>
  <si>
    <t>Car and truck rental</t>
  </si>
  <si>
    <t>Photographer fees</t>
  </si>
  <si>
    <t>Prom Index</t>
  </si>
  <si>
    <t>Weighted</t>
  </si>
  <si>
    <t>Weight</t>
  </si>
  <si>
    <t>CUUR0000SA0</t>
  </si>
  <si>
    <t xml:space="preserve"> Consumer Price Index - All Urban Consumers</t>
  </si>
  <si>
    <t>Haircuts and other personal care services</t>
  </si>
  <si>
    <t>CUUR0000SEGC01</t>
  </si>
  <si>
    <t>Rebased</t>
  </si>
  <si>
    <t>Prom Cost</t>
  </si>
  <si>
    <t>General Consumer Prices</t>
  </si>
  <si>
    <t>Amount Spent (CHANGE HERE FOR YOUR VALUES)</t>
  </si>
  <si>
    <t>Change In Price Since 1998</t>
  </si>
  <si>
    <t>Prom Tix</t>
  </si>
  <si>
    <t>Beer</t>
  </si>
  <si>
    <t>Flowers</t>
  </si>
  <si>
    <t>Men's Suits</t>
  </si>
  <si>
    <t>Women's Dress</t>
  </si>
  <si>
    <t>Men's Shoes</t>
  </si>
  <si>
    <t>Women's Shoes</t>
  </si>
  <si>
    <t>Limo Ride</t>
  </si>
  <si>
    <t>Prom Photo</t>
  </si>
  <si>
    <t>Haircuts &amp; Nails</t>
  </si>
  <si>
    <t>Category</t>
  </si>
  <si>
    <t>Series ID</t>
  </si>
  <si>
    <t>Yearly Average (except for March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</si>
</sst>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&quot;$&quot;#,##0.00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9" fontId="2" fillId="0" borderId="0" xfId="3" applyFont="1"/>
    <xf numFmtId="0" fontId="2" fillId="0" borderId="0" xfId="0" applyFont="1" applyAlignment="1">
      <alignment vertical="center"/>
    </xf>
    <xf numFmtId="164" fontId="2" fillId="0" borderId="0" xfId="1" applyNumberFormat="1" applyFont="1"/>
    <xf numFmtId="10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165" fontId="2" fillId="0" borderId="0" xfId="2" applyNumberFormat="1" applyFont="1" applyFill="1"/>
    <xf numFmtId="167" fontId="3" fillId="2" borderId="0" xfId="2" applyNumberFormat="1" applyFont="1" applyFill="1" applyAlignment="1">
      <alignment horizontal="center"/>
    </xf>
    <xf numFmtId="9" fontId="2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/>
    <xf numFmtId="17" fontId="3" fillId="0" borderId="0" xfId="0" applyNumberFormat="1" applyFont="1" applyAlignment="1">
      <alignment horizontal="center"/>
    </xf>
    <xf numFmtId="164" fontId="4" fillId="0" borderId="0" xfId="1" applyNumberFormat="1" applyFont="1" applyFill="1" applyBorder="1"/>
    <xf numFmtId="0" fontId="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PromIndex!$Q$6</c:f>
              <c:strCache>
                <c:ptCount val="1"/>
                <c:pt idx="0">
                  <c:v>General Consumer Prices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PromIndex!$A$7:$A$26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 formatCode="mmm\-yy">
                  <c:v>42795</c:v>
                </c:pt>
              </c:numCache>
            </c:numRef>
          </c:cat>
          <c:val>
            <c:numRef>
              <c:f>PromIndex!$Q$7:$Q$26</c:f>
              <c:numCache>
                <c:formatCode>_(* #,##0.0_);_(* \(#,##0.0\);_(* "-"??_);_(@_)</c:formatCode>
                <c:ptCount val="20"/>
                <c:pt idx="0">
                  <c:v>100</c:v>
                </c:pt>
                <c:pt idx="1">
                  <c:v>102.2085889570552</c:v>
                </c:pt>
                <c:pt idx="2">
                  <c:v>105.64417177914109</c:v>
                </c:pt>
                <c:pt idx="3">
                  <c:v>108.65030674846625</c:v>
                </c:pt>
                <c:pt idx="4">
                  <c:v>110.3680981595092</c:v>
                </c:pt>
                <c:pt idx="5">
                  <c:v>112.88343558282207</c:v>
                </c:pt>
                <c:pt idx="6">
                  <c:v>115.88957055214723</c:v>
                </c:pt>
                <c:pt idx="7">
                  <c:v>119.8159509202454</c:v>
                </c:pt>
                <c:pt idx="8">
                  <c:v>123.68098159509202</c:v>
                </c:pt>
                <c:pt idx="9">
                  <c:v>127.20368098159508</c:v>
                </c:pt>
                <c:pt idx="10">
                  <c:v>132.08773006134967</c:v>
                </c:pt>
                <c:pt idx="11">
                  <c:v>131.61779141104296</c:v>
                </c:pt>
                <c:pt idx="12">
                  <c:v>133.77668711656443</c:v>
                </c:pt>
                <c:pt idx="13">
                  <c:v>137.99938650306748</c:v>
                </c:pt>
                <c:pt idx="14">
                  <c:v>140.85521472392637</c:v>
                </c:pt>
                <c:pt idx="15">
                  <c:v>142.91840490797546</c:v>
                </c:pt>
                <c:pt idx="16">
                  <c:v>145.23680981595092</c:v>
                </c:pt>
                <c:pt idx="17">
                  <c:v>145.40920245398772</c:v>
                </c:pt>
                <c:pt idx="18">
                  <c:v>147.2435582822086</c:v>
                </c:pt>
                <c:pt idx="19">
                  <c:v>149.57116564417177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PromIndex!$N$6</c:f>
              <c:strCache>
                <c:ptCount val="1"/>
                <c:pt idx="0">
                  <c:v>Prom Cost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PromIndex!$A$7:$A$26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 formatCode="mmm\-yy">
                  <c:v>42795</c:v>
                </c:pt>
              </c:numCache>
            </c:numRef>
          </c:cat>
          <c:val>
            <c:numRef>
              <c:f>PromIndex!$N$7:$N$26</c:f>
              <c:numCache>
                <c:formatCode>_(* #,##0.0_);_(* \(#,##0.0\);_(* "-"??_);_(@_)</c:formatCode>
                <c:ptCount val="20"/>
                <c:pt idx="0">
                  <c:v>100</c:v>
                </c:pt>
                <c:pt idx="1">
                  <c:v>98.798291419610663</c:v>
                </c:pt>
                <c:pt idx="2">
                  <c:v>97.089711030269754</c:v>
                </c:pt>
                <c:pt idx="3">
                  <c:v>96.854754827161983</c:v>
                </c:pt>
                <c:pt idx="4">
                  <c:v>99.570214945326484</c:v>
                </c:pt>
                <c:pt idx="5">
                  <c:v>99.389113871919847</c:v>
                </c:pt>
                <c:pt idx="6">
                  <c:v>99.687957042614187</c:v>
                </c:pt>
                <c:pt idx="7">
                  <c:v>101.79833893884276</c:v>
                </c:pt>
                <c:pt idx="8">
                  <c:v>105.01063902807333</c:v>
                </c:pt>
                <c:pt idx="9">
                  <c:v>106.73116258441264</c:v>
                </c:pt>
                <c:pt idx="10">
                  <c:v>108.51782763190548</c:v>
                </c:pt>
                <c:pt idx="11">
                  <c:v>110.84643896154638</c:v>
                </c:pt>
                <c:pt idx="12">
                  <c:v>109.70494252812877</c:v>
                </c:pt>
                <c:pt idx="13">
                  <c:v>111.86193023120745</c:v>
                </c:pt>
                <c:pt idx="14">
                  <c:v>114.96948209316938</c:v>
                </c:pt>
                <c:pt idx="15">
                  <c:v>116.63882743654861</c:v>
                </c:pt>
                <c:pt idx="16">
                  <c:v>118.37791341291923</c:v>
                </c:pt>
                <c:pt idx="17">
                  <c:v>118.28908060845735</c:v>
                </c:pt>
                <c:pt idx="18">
                  <c:v>118.52689676534827</c:v>
                </c:pt>
                <c:pt idx="19">
                  <c:v>122.95650934280901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84320"/>
        <c:axId val="162645696"/>
      </c:lineChart>
      <c:catAx>
        <c:axId val="1697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2645696"/>
        <c:crosses val="autoZero"/>
        <c:auto val="1"/>
        <c:lblAlgn val="ctr"/>
        <c:lblOffset val="100"/>
        <c:noMultiLvlLbl val="0"/>
      </c:catAx>
      <c:valAx>
        <c:axId val="162645696"/>
        <c:scaling>
          <c:orientation val="minMax"/>
          <c:min val="90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69784320"/>
        <c:crosses val="autoZero"/>
        <c:crossBetween val="between"/>
      </c:valAx>
      <c:spPr>
        <a:noFill/>
        <a:ln w="12700">
          <a:solidFill>
            <a:schemeClr val="accent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666751</xdr:colOff>
      <xdr:row>30</xdr:row>
      <xdr:rowOff>80961</xdr:rowOff>
    </xdr:from>
    <xdr:to>
      <xdr:col>6</xdr:col>
      <xdr:colOff>866776</xdr:colOff>
      <xdr:row>47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/>
  </sheetViews>
  <sheetFormatPr defaultRowHeight="15.75" x14ac:dyDescent="0.25"/>
  <cols>
    <col min="1" max="1" width="31.375" style="1" customWidth="1"/>
    <col min="2" max="2" width="15.125" style="1" customWidth="1"/>
    <col min="3" max="3" width="8" style="1" customWidth="1"/>
    <col min="4" max="4" width="7.375" style="1" customWidth="1"/>
    <col min="5" max="5" width="10.875" style="1" bestFit="1" customWidth="1"/>
    <col min="6" max="6" width="14.25" style="1" bestFit="1" customWidth="1"/>
    <col min="7" max="7" width="11.75" style="1" bestFit="1" customWidth="1"/>
    <col min="8" max="8" width="14.25" style="1" bestFit="1" customWidth="1"/>
    <col min="9" max="9" width="9.625" style="1" bestFit="1" customWidth="1"/>
    <col min="10" max="10" width="10.5" style="1" bestFit="1" customWidth="1"/>
    <col min="11" max="11" width="15.125" style="1" bestFit="1" customWidth="1"/>
    <col min="12" max="12" width="6.5" style="1" customWidth="1"/>
    <col min="13" max="13" width="10" style="1" bestFit="1" customWidth="1"/>
    <col min="14" max="14" width="10" style="1" customWidth="1"/>
    <col min="15" max="15" width="6.625" style="1" customWidth="1"/>
    <col min="16" max="16384" width="9" style="1"/>
  </cols>
  <sheetData>
    <row r="1" spans="1:17" ht="30" customHeight="1" x14ac:dyDescent="0.25">
      <c r="A1" s="1" t="s">
        <v>40</v>
      </c>
      <c r="B1" s="9" t="s">
        <v>30</v>
      </c>
      <c r="C1" s="9" t="s">
        <v>31</v>
      </c>
      <c r="D1" s="9" t="s">
        <v>32</v>
      </c>
      <c r="E1" s="9" t="s">
        <v>33</v>
      </c>
      <c r="F1" s="9" t="s">
        <v>34</v>
      </c>
      <c r="G1" s="9" t="s">
        <v>35</v>
      </c>
      <c r="H1" s="9" t="s">
        <v>36</v>
      </c>
      <c r="I1" s="9" t="s">
        <v>37</v>
      </c>
      <c r="J1" s="9" t="s">
        <v>38</v>
      </c>
      <c r="K1" s="9" t="s">
        <v>39</v>
      </c>
    </row>
    <row r="2" spans="1:17" ht="36.75" customHeight="1" x14ac:dyDescent="0.25">
      <c r="A2" s="7" t="s">
        <v>28</v>
      </c>
      <c r="B2" s="11">
        <v>200</v>
      </c>
      <c r="C2" s="11">
        <v>10</v>
      </c>
      <c r="D2" s="11">
        <v>20</v>
      </c>
      <c r="E2" s="11">
        <v>100</v>
      </c>
      <c r="F2" s="11">
        <v>300</v>
      </c>
      <c r="G2" s="11">
        <v>15</v>
      </c>
      <c r="H2" s="11">
        <v>75</v>
      </c>
      <c r="I2" s="11">
        <v>50</v>
      </c>
      <c r="J2" s="11">
        <v>25</v>
      </c>
      <c r="K2" s="11">
        <v>40</v>
      </c>
    </row>
    <row r="3" spans="1:17" ht="32.25" customHeight="1" x14ac:dyDescent="0.25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7" ht="18" customHeight="1" x14ac:dyDescent="0.25">
      <c r="A4" s="8" t="s">
        <v>20</v>
      </c>
      <c r="B4" s="12">
        <f t="shared" ref="B4:K4" si="0">B2/SUM($B$2:$K$2)</f>
        <v>0.23952095808383234</v>
      </c>
      <c r="C4" s="12">
        <f t="shared" si="0"/>
        <v>1.1976047904191617E-2</v>
      </c>
      <c r="D4" s="12">
        <f t="shared" si="0"/>
        <v>2.3952095808383235E-2</v>
      </c>
      <c r="E4" s="12">
        <f t="shared" si="0"/>
        <v>0.11976047904191617</v>
      </c>
      <c r="F4" s="12">
        <f t="shared" si="0"/>
        <v>0.3592814371257485</v>
      </c>
      <c r="G4" s="12">
        <f t="shared" si="0"/>
        <v>1.7964071856287425E-2</v>
      </c>
      <c r="H4" s="12">
        <f t="shared" si="0"/>
        <v>8.9820359281437126E-2</v>
      </c>
      <c r="I4" s="12">
        <f t="shared" si="0"/>
        <v>5.9880239520958084E-2</v>
      </c>
      <c r="J4" s="12">
        <f t="shared" si="0"/>
        <v>2.9940119760479042E-2</v>
      </c>
      <c r="K4" s="12">
        <f t="shared" si="0"/>
        <v>4.790419161676647E-2</v>
      </c>
    </row>
    <row r="5" spans="1:17" x14ac:dyDescent="0.25">
      <c r="A5" s="1" t="s">
        <v>41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24</v>
      </c>
      <c r="M5" s="1" t="s">
        <v>19</v>
      </c>
      <c r="N5" s="1" t="s">
        <v>25</v>
      </c>
      <c r="P5" s="3" t="s">
        <v>21</v>
      </c>
      <c r="Q5" s="1" t="s">
        <v>25</v>
      </c>
    </row>
    <row r="6" spans="1:17" ht="15.75" customHeight="1" x14ac:dyDescent="0.25">
      <c r="A6" s="17" t="s">
        <v>42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23</v>
      </c>
      <c r="M6" s="1" t="s">
        <v>18</v>
      </c>
      <c r="N6" s="1" t="s">
        <v>26</v>
      </c>
      <c r="P6" s="3" t="s">
        <v>22</v>
      </c>
      <c r="Q6" s="1" t="s">
        <v>27</v>
      </c>
    </row>
    <row r="7" spans="1:17" x14ac:dyDescent="0.25">
      <c r="A7" s="13">
        <v>1998</v>
      </c>
      <c r="B7" s="14">
        <v>101.5</v>
      </c>
      <c r="C7" s="14">
        <v>148.5</v>
      </c>
      <c r="D7" s="14">
        <v>112.1</v>
      </c>
      <c r="E7" s="14">
        <v>137</v>
      </c>
      <c r="F7" s="14">
        <v>113.7</v>
      </c>
      <c r="G7" s="14">
        <v>131.80000000000001</v>
      </c>
      <c r="H7" s="14">
        <v>123.1</v>
      </c>
      <c r="I7" s="14">
        <v>101.8</v>
      </c>
      <c r="J7" s="14">
        <v>100.4</v>
      </c>
      <c r="K7" s="14">
        <v>101.3</v>
      </c>
      <c r="M7" s="4">
        <f t="shared" ref="M7:M26" si="1">SUMPRODUCT($B$4:$K$4,B7:K7)</f>
        <v>113.41137724550899</v>
      </c>
      <c r="N7" s="4">
        <f t="shared" ref="N7:N26" si="2">M7/$M$7*100</f>
        <v>100</v>
      </c>
      <c r="O7" s="4"/>
      <c r="P7" s="4">
        <v>163</v>
      </c>
      <c r="Q7" s="4">
        <f>P7/$P$7*100</f>
        <v>100</v>
      </c>
    </row>
    <row r="8" spans="1:17" x14ac:dyDescent="0.25">
      <c r="A8" s="13">
        <v>1999</v>
      </c>
      <c r="B8" s="14">
        <v>104.3</v>
      </c>
      <c r="C8" s="14">
        <v>151.9</v>
      </c>
      <c r="D8" s="14">
        <v>109.5</v>
      </c>
      <c r="E8" s="14">
        <v>135.4</v>
      </c>
      <c r="F8" s="14">
        <v>108.1</v>
      </c>
      <c r="G8" s="14">
        <v>129.5</v>
      </c>
      <c r="H8" s="14">
        <v>121.5</v>
      </c>
      <c r="I8" s="14">
        <v>104.6</v>
      </c>
      <c r="J8" s="14">
        <f>(J9+J7)/2</f>
        <v>102.1</v>
      </c>
      <c r="K8" s="14">
        <v>104.6</v>
      </c>
      <c r="M8" s="4">
        <f t="shared" si="1"/>
        <v>112.04850299401198</v>
      </c>
      <c r="N8" s="4">
        <f t="shared" si="2"/>
        <v>98.798291419610663</v>
      </c>
      <c r="O8" s="4"/>
      <c r="P8" s="4">
        <v>166.6</v>
      </c>
      <c r="Q8" s="4">
        <f t="shared" ref="Q8:Q26" si="3">P8/$P$7*100</f>
        <v>102.2085889570552</v>
      </c>
    </row>
    <row r="9" spans="1:17" x14ac:dyDescent="0.25">
      <c r="A9" s="13">
        <v>2000</v>
      </c>
      <c r="B9" s="14">
        <v>106.8</v>
      </c>
      <c r="C9" s="14">
        <v>156.80000000000001</v>
      </c>
      <c r="D9" s="14">
        <v>114.7</v>
      </c>
      <c r="E9" s="14">
        <v>133</v>
      </c>
      <c r="F9" s="14">
        <v>100.6</v>
      </c>
      <c r="G9" s="14">
        <v>129.5</v>
      </c>
      <c r="H9" s="14">
        <v>119.6</v>
      </c>
      <c r="I9" s="14">
        <v>107.7</v>
      </c>
      <c r="J9" s="14">
        <v>103.8</v>
      </c>
      <c r="K9" s="14">
        <v>108.7</v>
      </c>
      <c r="M9" s="4">
        <f t="shared" si="1"/>
        <v>110.11077844311379</v>
      </c>
      <c r="N9" s="4">
        <f t="shared" si="2"/>
        <v>97.089711030269754</v>
      </c>
      <c r="O9" s="4"/>
      <c r="P9" s="4">
        <v>172.2</v>
      </c>
      <c r="Q9" s="4">
        <f t="shared" si="3"/>
        <v>105.64417177914109</v>
      </c>
    </row>
    <row r="10" spans="1:17" x14ac:dyDescent="0.25">
      <c r="A10" s="13">
        <v>2001</v>
      </c>
      <c r="B10" s="14">
        <v>110.3</v>
      </c>
      <c r="C10" s="14">
        <v>160.69999999999999</v>
      </c>
      <c r="D10" s="14">
        <v>118.2</v>
      </c>
      <c r="E10" s="14">
        <v>128.5</v>
      </c>
      <c r="F10" s="14">
        <v>98.5</v>
      </c>
      <c r="G10" s="14">
        <v>125.6</v>
      </c>
      <c r="H10" s="14">
        <v>120.9</v>
      </c>
      <c r="I10" s="14">
        <v>103.5</v>
      </c>
      <c r="J10" s="14">
        <v>106.5</v>
      </c>
      <c r="K10" s="14">
        <v>112.5</v>
      </c>
      <c r="M10" s="4">
        <f t="shared" si="1"/>
        <v>109.8443113772455</v>
      </c>
      <c r="N10" s="4">
        <f t="shared" si="2"/>
        <v>96.854754827161983</v>
      </c>
      <c r="O10" s="4"/>
      <c r="P10" s="4">
        <v>177.1</v>
      </c>
      <c r="Q10" s="4">
        <f t="shared" si="3"/>
        <v>108.65030674846625</v>
      </c>
    </row>
    <row r="11" spans="1:17" x14ac:dyDescent="0.25">
      <c r="A11" s="13">
        <v>2002</v>
      </c>
      <c r="B11" s="14">
        <v>113</v>
      </c>
      <c r="C11" s="14">
        <v>164.7</v>
      </c>
      <c r="D11" s="14">
        <v>118.5</v>
      </c>
      <c r="E11" s="14">
        <v>128.6</v>
      </c>
      <c r="F11" s="14">
        <v>103.9</v>
      </c>
      <c r="G11" s="14">
        <v>125.9</v>
      </c>
      <c r="H11" s="14">
        <v>119</v>
      </c>
      <c r="I11" s="14">
        <v>109.3</v>
      </c>
      <c r="J11" s="14">
        <v>110.8</v>
      </c>
      <c r="K11" s="14">
        <v>114.9</v>
      </c>
      <c r="M11" s="4">
        <f t="shared" si="1"/>
        <v>112.92395209580839</v>
      </c>
      <c r="N11" s="4">
        <f t="shared" si="2"/>
        <v>99.570214945326484</v>
      </c>
      <c r="O11" s="4"/>
      <c r="P11" s="4">
        <v>179.9</v>
      </c>
      <c r="Q11" s="4">
        <f t="shared" si="3"/>
        <v>110.3680981595092</v>
      </c>
    </row>
    <row r="12" spans="1:17" x14ac:dyDescent="0.25">
      <c r="A12" s="13">
        <v>2003</v>
      </c>
      <c r="B12" s="14">
        <v>115.3</v>
      </c>
      <c r="C12" s="14">
        <v>168.5</v>
      </c>
      <c r="D12" s="14">
        <v>117.8</v>
      </c>
      <c r="E12" s="14">
        <v>126.9</v>
      </c>
      <c r="F12" s="14">
        <v>102.3</v>
      </c>
      <c r="G12" s="14">
        <v>120.7</v>
      </c>
      <c r="H12" s="14">
        <v>118.4</v>
      </c>
      <c r="I12" s="14">
        <v>108.1</v>
      </c>
      <c r="J12" s="14">
        <v>113.1</v>
      </c>
      <c r="K12" s="14">
        <v>117.9</v>
      </c>
      <c r="M12" s="4">
        <f t="shared" si="1"/>
        <v>112.71856287425152</v>
      </c>
      <c r="N12" s="4">
        <f t="shared" si="2"/>
        <v>99.389113871919847</v>
      </c>
      <c r="O12" s="4"/>
      <c r="P12" s="4">
        <v>184</v>
      </c>
      <c r="Q12" s="4">
        <f t="shared" si="3"/>
        <v>112.88343558282207</v>
      </c>
    </row>
    <row r="13" spans="1:17" x14ac:dyDescent="0.25">
      <c r="A13" s="13">
        <v>2004</v>
      </c>
      <c r="B13" s="14">
        <v>118.4</v>
      </c>
      <c r="C13" s="14">
        <v>174.6</v>
      </c>
      <c r="D13" s="14">
        <v>121.5</v>
      </c>
      <c r="E13" s="14">
        <v>125.5</v>
      </c>
      <c r="F13" s="14">
        <v>101.4</v>
      </c>
      <c r="G13" s="14">
        <v>119.7</v>
      </c>
      <c r="H13" s="14">
        <v>118.4</v>
      </c>
      <c r="I13" s="14">
        <v>105.1</v>
      </c>
      <c r="J13" s="14">
        <v>112.9</v>
      </c>
      <c r="K13" s="14">
        <v>120.6</v>
      </c>
      <c r="M13" s="4">
        <f t="shared" si="1"/>
        <v>113.05748502994011</v>
      </c>
      <c r="N13" s="4">
        <f t="shared" si="2"/>
        <v>99.687957042614187</v>
      </c>
      <c r="O13" s="4"/>
      <c r="P13" s="4">
        <v>188.9</v>
      </c>
      <c r="Q13" s="4">
        <f t="shared" si="3"/>
        <v>115.88957055214723</v>
      </c>
    </row>
    <row r="14" spans="1:17" x14ac:dyDescent="0.25">
      <c r="A14" s="13">
        <v>2005</v>
      </c>
      <c r="B14" s="14">
        <v>121.9</v>
      </c>
      <c r="C14" s="14">
        <v>176.4</v>
      </c>
      <c r="D14" s="14">
        <v>121.1</v>
      </c>
      <c r="E14" s="14">
        <v>126.3</v>
      </c>
      <c r="F14" s="14">
        <v>103.7</v>
      </c>
      <c r="G14" s="14">
        <v>121.3</v>
      </c>
      <c r="H14" s="14">
        <v>121.9</v>
      </c>
      <c r="I14" s="14">
        <v>106.7</v>
      </c>
      <c r="J14" s="14">
        <v>112.9</v>
      </c>
      <c r="K14" s="14">
        <v>124.4</v>
      </c>
      <c r="M14" s="4">
        <f t="shared" si="1"/>
        <v>115.45089820359283</v>
      </c>
      <c r="N14" s="4">
        <f t="shared" si="2"/>
        <v>101.79833893884276</v>
      </c>
      <c r="O14" s="4"/>
      <c r="P14" s="4">
        <v>195.3</v>
      </c>
      <c r="Q14" s="4">
        <f t="shared" si="3"/>
        <v>119.8159509202454</v>
      </c>
    </row>
    <row r="15" spans="1:17" x14ac:dyDescent="0.25">
      <c r="A15" s="13">
        <v>2006</v>
      </c>
      <c r="B15" s="14">
        <v>125.7</v>
      </c>
      <c r="C15" s="14">
        <v>178.1</v>
      </c>
      <c r="D15" s="14">
        <v>122.2</v>
      </c>
      <c r="E15" s="14">
        <v>121.4</v>
      </c>
      <c r="F15" s="14">
        <v>111.3</v>
      </c>
      <c r="G15" s="14">
        <v>123.5</v>
      </c>
      <c r="H15" s="14">
        <v>122.8</v>
      </c>
      <c r="I15" s="14">
        <v>110.4</v>
      </c>
      <c r="J15" s="14">
        <v>114</v>
      </c>
      <c r="K15" s="14">
        <v>127.9</v>
      </c>
      <c r="M15" s="4">
        <f t="shared" si="1"/>
        <v>119.09401197604792</v>
      </c>
      <c r="N15" s="4">
        <f t="shared" si="2"/>
        <v>105.01063902807333</v>
      </c>
      <c r="O15" s="4"/>
      <c r="P15" s="4">
        <v>201.6</v>
      </c>
      <c r="Q15" s="4">
        <f t="shared" si="3"/>
        <v>123.68098159509202</v>
      </c>
    </row>
    <row r="16" spans="1:17" x14ac:dyDescent="0.25">
      <c r="A16" s="13">
        <v>2007</v>
      </c>
      <c r="B16" s="14">
        <v>130.203</v>
      </c>
      <c r="C16" s="14">
        <v>184.125</v>
      </c>
      <c r="D16" s="14">
        <v>123.593</v>
      </c>
      <c r="E16" s="14">
        <v>120.212</v>
      </c>
      <c r="F16" s="14">
        <v>112.797</v>
      </c>
      <c r="G16" s="14">
        <v>120.879</v>
      </c>
      <c r="H16" s="14">
        <v>122.465</v>
      </c>
      <c r="I16" s="14">
        <v>113.68600000000001</v>
      </c>
      <c r="J16" s="14">
        <v>115.64</v>
      </c>
      <c r="K16" s="14">
        <v>132.136</v>
      </c>
      <c r="M16" s="4">
        <f t="shared" si="1"/>
        <v>121.04528143712577</v>
      </c>
      <c r="N16" s="4">
        <f t="shared" si="2"/>
        <v>106.73116258441264</v>
      </c>
      <c r="O16" s="4"/>
      <c r="P16" s="4">
        <v>207.34200000000001</v>
      </c>
      <c r="Q16" s="4">
        <f t="shared" si="3"/>
        <v>127.20368098159508</v>
      </c>
    </row>
    <row r="17" spans="1:17" x14ac:dyDescent="0.25">
      <c r="A17" s="13">
        <v>2008</v>
      </c>
      <c r="B17" s="14">
        <v>135.422</v>
      </c>
      <c r="C17" s="14">
        <v>190.32</v>
      </c>
      <c r="D17" s="14">
        <v>128.215</v>
      </c>
      <c r="E17" s="14">
        <v>120.694</v>
      </c>
      <c r="F17" s="14">
        <v>112.748</v>
      </c>
      <c r="G17" s="14">
        <v>122.932</v>
      </c>
      <c r="H17" s="14">
        <v>122.562</v>
      </c>
      <c r="I17" s="14">
        <v>117.68600000000001</v>
      </c>
      <c r="J17" s="14">
        <v>117.58499999999999</v>
      </c>
      <c r="K17" s="14">
        <v>136.47499999999999</v>
      </c>
      <c r="M17" s="4">
        <f t="shared" si="1"/>
        <v>123.0715628742515</v>
      </c>
      <c r="N17" s="4">
        <f t="shared" si="2"/>
        <v>108.51782763190548</v>
      </c>
      <c r="O17" s="4"/>
      <c r="P17" s="4">
        <v>215.303</v>
      </c>
      <c r="Q17" s="4">
        <f t="shared" si="3"/>
        <v>132.08773006134967</v>
      </c>
    </row>
    <row r="18" spans="1:17" x14ac:dyDescent="0.25">
      <c r="A18" s="13">
        <v>2009</v>
      </c>
      <c r="B18" s="14">
        <v>139.22300000000001</v>
      </c>
      <c r="C18" s="14">
        <v>197.44800000000001</v>
      </c>
      <c r="D18" s="14">
        <v>127.43600000000001</v>
      </c>
      <c r="E18" s="14">
        <v>114.545</v>
      </c>
      <c r="F18" s="14">
        <v>116.96299999999999</v>
      </c>
      <c r="G18" s="14">
        <v>126.425</v>
      </c>
      <c r="H18" s="14">
        <v>123.396</v>
      </c>
      <c r="I18" s="14">
        <v>127.556</v>
      </c>
      <c r="J18" s="14">
        <v>119.008</v>
      </c>
      <c r="K18" s="14">
        <v>138.86600000000001</v>
      </c>
      <c r="M18" s="4">
        <f t="shared" si="1"/>
        <v>125.71247305389221</v>
      </c>
      <c r="N18" s="4">
        <f t="shared" si="2"/>
        <v>110.84643896154638</v>
      </c>
      <c r="O18" s="4"/>
      <c r="P18" s="4">
        <v>214.53700000000001</v>
      </c>
      <c r="Q18" s="4">
        <f t="shared" si="3"/>
        <v>131.61779141104296</v>
      </c>
    </row>
    <row r="19" spans="1:17" x14ac:dyDescent="0.25">
      <c r="A19" s="13">
        <v>2010</v>
      </c>
      <c r="B19" s="14">
        <v>141.06399999999999</v>
      </c>
      <c r="C19" s="14">
        <v>201</v>
      </c>
      <c r="D19" s="14">
        <v>126.197</v>
      </c>
      <c r="E19" s="14">
        <v>116.218</v>
      </c>
      <c r="F19" s="14">
        <v>111.375</v>
      </c>
      <c r="G19" s="14">
        <v>127.556</v>
      </c>
      <c r="H19" s="14">
        <v>125.29300000000001</v>
      </c>
      <c r="I19" s="14">
        <v>123.783</v>
      </c>
      <c r="J19" s="14">
        <v>120.17400000000001</v>
      </c>
      <c r="K19" s="14">
        <v>140.102</v>
      </c>
      <c r="M19" s="4">
        <f t="shared" si="1"/>
        <v>124.41788622754494</v>
      </c>
      <c r="N19" s="4">
        <f t="shared" si="2"/>
        <v>109.70494252812877</v>
      </c>
      <c r="O19" s="4"/>
      <c r="P19" s="4">
        <v>218.05600000000001</v>
      </c>
      <c r="Q19" s="4">
        <f t="shared" si="3"/>
        <v>133.77668711656443</v>
      </c>
    </row>
    <row r="20" spans="1:17" x14ac:dyDescent="0.25">
      <c r="A20" s="13">
        <v>2011</v>
      </c>
      <c r="B20" s="14">
        <v>144.37100000000001</v>
      </c>
      <c r="C20" s="14">
        <v>203.87799999999999</v>
      </c>
      <c r="D20" s="14">
        <v>126.553</v>
      </c>
      <c r="E20" s="14">
        <v>115.062</v>
      </c>
      <c r="F20" s="14">
        <v>116.246</v>
      </c>
      <c r="G20" s="14">
        <v>129.191</v>
      </c>
      <c r="H20" s="14">
        <v>123.661</v>
      </c>
      <c r="I20" s="14">
        <v>123.892</v>
      </c>
      <c r="J20" s="14">
        <v>122.69799999999999</v>
      </c>
      <c r="K20" s="14">
        <v>140.82599999999999</v>
      </c>
      <c r="M20" s="4">
        <f t="shared" si="1"/>
        <v>126.86415568862276</v>
      </c>
      <c r="N20" s="4">
        <f t="shared" si="2"/>
        <v>111.86193023120745</v>
      </c>
      <c r="O20" s="4"/>
      <c r="P20" s="4">
        <v>224.93899999999999</v>
      </c>
      <c r="Q20" s="4">
        <f t="shared" si="3"/>
        <v>137.99938650306748</v>
      </c>
    </row>
    <row r="21" spans="1:17" x14ac:dyDescent="0.25">
      <c r="A21" s="13">
        <v>2012</v>
      </c>
      <c r="B21" s="14">
        <v>148.142</v>
      </c>
      <c r="C21" s="14">
        <v>207.58099999999999</v>
      </c>
      <c r="D21" s="14">
        <v>126.044</v>
      </c>
      <c r="E21" s="14">
        <v>117.38</v>
      </c>
      <c r="F21" s="14">
        <v>121.196</v>
      </c>
      <c r="G21" s="14">
        <v>133.423</v>
      </c>
      <c r="H21" s="14">
        <v>127.188</v>
      </c>
      <c r="I21" s="14">
        <v>123.56699999999999</v>
      </c>
      <c r="J21" s="14">
        <v>124.682</v>
      </c>
      <c r="K21" s="14">
        <v>142.916</v>
      </c>
      <c r="M21" s="4">
        <f t="shared" si="1"/>
        <v>130.38847305389223</v>
      </c>
      <c r="N21" s="4">
        <f t="shared" si="2"/>
        <v>114.96948209316938</v>
      </c>
      <c r="O21" s="4"/>
      <c r="P21" s="4">
        <v>229.59399999999999</v>
      </c>
      <c r="Q21" s="4">
        <f t="shared" si="3"/>
        <v>140.85521472392637</v>
      </c>
    </row>
    <row r="22" spans="1:17" x14ac:dyDescent="0.25">
      <c r="A22" s="13">
        <v>2013</v>
      </c>
      <c r="B22" s="14">
        <v>151.465</v>
      </c>
      <c r="C22" s="14">
        <v>211.06899999999999</v>
      </c>
      <c r="D22" s="14">
        <v>126.52</v>
      </c>
      <c r="E22" s="14">
        <v>118.75700000000001</v>
      </c>
      <c r="F22" s="14">
        <v>121.864</v>
      </c>
      <c r="G22" s="14">
        <v>136.76499999999999</v>
      </c>
      <c r="H22" s="14">
        <v>130.374</v>
      </c>
      <c r="I22" s="14">
        <v>125.76900000000001</v>
      </c>
      <c r="J22" s="14">
        <v>125.607</v>
      </c>
      <c r="K22" s="14">
        <v>145.702</v>
      </c>
      <c r="M22" s="4">
        <f t="shared" si="1"/>
        <v>132.28170059880239</v>
      </c>
      <c r="N22" s="4">
        <f t="shared" si="2"/>
        <v>116.63882743654861</v>
      </c>
      <c r="O22" s="4"/>
      <c r="P22" s="4">
        <v>232.95699999999999</v>
      </c>
      <c r="Q22" s="4">
        <f t="shared" si="3"/>
        <v>142.91840490797546</v>
      </c>
    </row>
    <row r="23" spans="1:17" x14ac:dyDescent="0.25">
      <c r="A23" s="13">
        <v>2014</v>
      </c>
      <c r="B23" s="16">
        <v>155.26891666666668</v>
      </c>
      <c r="C23" s="14">
        <v>213.79</v>
      </c>
      <c r="D23" s="14">
        <v>126.761</v>
      </c>
      <c r="E23" s="14">
        <v>115.76300000000001</v>
      </c>
      <c r="F23" s="14">
        <v>125.43300000000001</v>
      </c>
      <c r="G23" s="14">
        <v>138.03299999999999</v>
      </c>
      <c r="H23" s="14">
        <v>127.97199999999999</v>
      </c>
      <c r="I23" s="14">
        <v>127.89400000000001</v>
      </c>
      <c r="J23" s="14">
        <v>127.982</v>
      </c>
      <c r="K23" s="14">
        <v>147.65899999999999</v>
      </c>
      <c r="M23" s="4">
        <f t="shared" si="1"/>
        <v>134.25402195608783</v>
      </c>
      <c r="N23" s="4">
        <f t="shared" si="2"/>
        <v>118.37791341291923</v>
      </c>
      <c r="O23" s="4"/>
      <c r="P23" s="4">
        <v>236.73599999999999</v>
      </c>
      <c r="Q23" s="4">
        <f t="shared" si="3"/>
        <v>145.23680981595092</v>
      </c>
    </row>
    <row r="24" spans="1:17" x14ac:dyDescent="0.25">
      <c r="A24" s="13">
        <v>2015</v>
      </c>
      <c r="B24" s="16">
        <v>159.39400000000001</v>
      </c>
      <c r="C24" s="14">
        <v>215.02600000000001</v>
      </c>
      <c r="D24" s="14">
        <v>128.63399999999999</v>
      </c>
      <c r="E24" s="14">
        <v>112.327</v>
      </c>
      <c r="F24" s="14">
        <v>122.75</v>
      </c>
      <c r="G24" s="14">
        <v>137.86000000000001</v>
      </c>
      <c r="H24" s="14">
        <v>128.88399999999999</v>
      </c>
      <c r="I24" s="14">
        <v>127.791</v>
      </c>
      <c r="J24" s="14">
        <v>128.09100000000001</v>
      </c>
      <c r="K24" s="14">
        <v>150.81299999999999</v>
      </c>
      <c r="M24" s="4">
        <f t="shared" si="1"/>
        <v>134.15327544910178</v>
      </c>
      <c r="N24" s="4">
        <f t="shared" si="2"/>
        <v>118.28908060845735</v>
      </c>
      <c r="O24" s="4"/>
      <c r="P24" s="4">
        <v>237.017</v>
      </c>
      <c r="Q24" s="4">
        <f t="shared" si="3"/>
        <v>145.40920245398772</v>
      </c>
    </row>
    <row r="25" spans="1:17" x14ac:dyDescent="0.25">
      <c r="A25" s="13">
        <v>2016</v>
      </c>
      <c r="B25" s="16">
        <v>163.12541666666667</v>
      </c>
      <c r="C25" s="14">
        <v>218.93700000000001</v>
      </c>
      <c r="D25" s="14">
        <v>127.931</v>
      </c>
      <c r="E25" s="14">
        <v>111.09399999999999</v>
      </c>
      <c r="F25" s="14">
        <v>120.20699999999999</v>
      </c>
      <c r="G25" s="14">
        <v>138.79900000000001</v>
      </c>
      <c r="H25" s="14">
        <v>128.60400000000001</v>
      </c>
      <c r="I25" s="14">
        <v>131.125</v>
      </c>
      <c r="J25" s="14">
        <v>129.709</v>
      </c>
      <c r="K25" s="14">
        <v>154.309</v>
      </c>
      <c r="M25" s="4">
        <f t="shared" si="1"/>
        <v>134.42298602794412</v>
      </c>
      <c r="N25" s="4">
        <f t="shared" si="2"/>
        <v>118.52689676534827</v>
      </c>
      <c r="O25" s="4"/>
      <c r="P25" s="4">
        <v>240.00700000000001</v>
      </c>
      <c r="Q25" s="4">
        <f t="shared" si="3"/>
        <v>147.2435582822086</v>
      </c>
    </row>
    <row r="26" spans="1:17" x14ac:dyDescent="0.25">
      <c r="A26" s="15">
        <v>42795</v>
      </c>
      <c r="B26" s="14">
        <v>166.07300000000001</v>
      </c>
      <c r="C26" s="14">
        <v>221.94900000000001</v>
      </c>
      <c r="D26" s="14">
        <v>132.67500000000001</v>
      </c>
      <c r="E26" s="14">
        <v>110.79600000000001</v>
      </c>
      <c r="F26" s="14">
        <v>132.91</v>
      </c>
      <c r="G26" s="14">
        <v>140.83699999999999</v>
      </c>
      <c r="H26" s="14">
        <v>128.70699999999999</v>
      </c>
      <c r="I26" s="14">
        <v>123.88800000000001</v>
      </c>
      <c r="J26" s="14">
        <v>127.11199999999999</v>
      </c>
      <c r="K26" s="14">
        <v>156.5</v>
      </c>
      <c r="M26" s="4">
        <f t="shared" si="1"/>
        <v>139.44667065868265</v>
      </c>
      <c r="N26" s="4">
        <f t="shared" si="2"/>
        <v>122.95650934280901</v>
      </c>
      <c r="P26" s="4">
        <v>243.80099999999999</v>
      </c>
      <c r="Q26" s="4">
        <f t="shared" si="3"/>
        <v>149.57116564417177</v>
      </c>
    </row>
    <row r="27" spans="1:17" x14ac:dyDescent="0.25">
      <c r="M27" s="6"/>
      <c r="N27" s="5"/>
      <c r="O27" s="6"/>
    </row>
    <row r="28" spans="1:17" x14ac:dyDescent="0.25">
      <c r="A28" s="1" t="s">
        <v>29</v>
      </c>
      <c r="B28" s="2">
        <f>(B26-B7)/B7</f>
        <v>0.63618719211822672</v>
      </c>
      <c r="C28" s="2">
        <f t="shared" ref="C28:J28" si="4">(C26-C7)/C7</f>
        <v>0.49460606060606072</v>
      </c>
      <c r="D28" s="2">
        <f t="shared" si="4"/>
        <v>0.18354148082069596</v>
      </c>
      <c r="E28" s="2">
        <f t="shared" si="4"/>
        <v>-0.19127007299270068</v>
      </c>
      <c r="F28" s="2">
        <f t="shared" si="4"/>
        <v>0.16895338610378183</v>
      </c>
      <c r="G28" s="2">
        <f t="shared" si="4"/>
        <v>6.8566009104703923E-2</v>
      </c>
      <c r="H28" s="2">
        <f t="shared" si="4"/>
        <v>4.5548334687246138E-2</v>
      </c>
      <c r="I28" s="2">
        <f t="shared" si="4"/>
        <v>0.21697445972495097</v>
      </c>
      <c r="J28" s="2">
        <f t="shared" si="4"/>
        <v>0.26605577689243015</v>
      </c>
      <c r="K28" s="2">
        <f t="shared" ref="K28:P28" si="5">(K26-K7)/K7</f>
        <v>0.54491609081934855</v>
      </c>
      <c r="M28" s="2">
        <f t="shared" si="5"/>
        <v>0.22956509342809028</v>
      </c>
      <c r="N28" s="2">
        <f t="shared" si="5"/>
        <v>0.22956509342809014</v>
      </c>
      <c r="O28" s="2"/>
      <c r="P28" s="2">
        <f>(P26-P7)/P7</f>
        <v>0.49571165644171772</v>
      </c>
      <c r="Q28" s="2">
        <f>(Q26-Q7)/Q7</f>
        <v>0.49571165644171772</v>
      </c>
    </row>
    <row r="29" spans="1:17" x14ac:dyDescent="0.25">
      <c r="M29" s="4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Zagorsky</dc:creator>
  <cp:lastModifiedBy>Jay Zagorsky</cp:lastModifiedBy>
  <dcterms:created xsi:type="dcterms:W3CDTF">2014-03-28T15:28:31Z</dcterms:created>
  <dcterms:modified xsi:type="dcterms:W3CDTF">2017-04-18T03:02:04Z</dcterms:modified>
</cp:coreProperties>
</file>