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codeName="ThisWorkbook" autoCompressPictures="0"/>
  <bookViews>
    <workbookView xWindow="10100" yWindow="360" windowWidth="17640" windowHeight="15020"/>
  </bookViews>
  <sheets>
    <sheet name="Enter your info here" sheetId="1" r:id="rId1"/>
    <sheet name="Your Results" sheetId="3" r:id="rId2"/>
    <sheet name="Your Pledge" sheetId="2" r:id="rId3"/>
    <sheet name="Pie Chart2" sheetId="7" state="hidden" r:id="rId4"/>
    <sheet name="Your Progress" sheetId="8" r:id="rId5"/>
  </sheets>
  <definedNames>
    <definedName name="_xlnm.Print_Area" localSheetId="0">'Enter your info here'!$B$1:$N$201</definedName>
    <definedName name="_xlnm.Print_Area" localSheetId="2">'Your Pledge'!$A$1:$Q$230</definedName>
    <definedName name="_xlnm.Print_Area" localSheetId="4">'Your Progress'!$A$1:$M$165</definedName>
    <definedName name="_xlnm.Print_Area" localSheetId="1">'Your Results'!$A$1:$M$198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9" i="1" l="1"/>
  <c r="N149" i="1"/>
  <c r="S149" i="1"/>
  <c r="X149" i="1"/>
  <c r="AC149" i="1"/>
  <c r="I151" i="1"/>
  <c r="N151" i="1"/>
  <c r="S151" i="1"/>
  <c r="X151" i="1"/>
  <c r="AC151" i="1"/>
  <c r="I152" i="1"/>
  <c r="N152" i="1"/>
  <c r="S152" i="1"/>
  <c r="X152" i="1"/>
  <c r="AC152" i="1"/>
  <c r="I153" i="1"/>
  <c r="N153" i="1"/>
  <c r="S153" i="1"/>
  <c r="X153" i="1"/>
  <c r="AC153" i="1"/>
  <c r="I154" i="1"/>
  <c r="N154" i="1"/>
  <c r="S154" i="1"/>
  <c r="X154" i="1"/>
  <c r="AC154" i="1"/>
  <c r="I157" i="1"/>
  <c r="N157" i="1"/>
  <c r="S157" i="1"/>
  <c r="X157" i="1"/>
  <c r="AC157" i="1"/>
  <c r="I160" i="1"/>
  <c r="N160" i="1"/>
  <c r="S160" i="1"/>
  <c r="X160" i="1"/>
  <c r="AC160" i="1"/>
  <c r="I163" i="1"/>
  <c r="N163" i="1"/>
  <c r="S163" i="1"/>
  <c r="X163" i="1"/>
  <c r="AC163" i="1"/>
  <c r="I164" i="1"/>
  <c r="N164" i="1"/>
  <c r="S164" i="1"/>
  <c r="X164" i="1"/>
  <c r="AC164" i="1"/>
  <c r="I165" i="1"/>
  <c r="N165" i="1"/>
  <c r="S165" i="1"/>
  <c r="X165" i="1"/>
  <c r="AC165" i="1"/>
  <c r="I166" i="1"/>
  <c r="N166" i="1"/>
  <c r="S166" i="1"/>
  <c r="X166" i="1"/>
  <c r="AC166" i="1"/>
  <c r="I169" i="1"/>
  <c r="N169" i="1"/>
  <c r="S169" i="1"/>
  <c r="X169" i="1"/>
  <c r="AC169" i="1"/>
  <c r="I174" i="1"/>
  <c r="N174" i="1"/>
  <c r="S174" i="1"/>
  <c r="X174" i="1"/>
  <c r="AC174" i="1"/>
  <c r="I180" i="1"/>
  <c r="N180" i="1"/>
  <c r="S180" i="1"/>
  <c r="X180" i="1"/>
  <c r="AC180" i="1"/>
  <c r="I184" i="1"/>
  <c r="N184" i="1"/>
  <c r="S184" i="1"/>
  <c r="X184" i="1"/>
  <c r="AC184" i="1"/>
  <c r="I186" i="1"/>
  <c r="N186" i="1"/>
  <c r="S186" i="1"/>
  <c r="X186" i="1"/>
  <c r="AC186" i="1"/>
  <c r="I188" i="1"/>
  <c r="N188" i="1"/>
  <c r="S188" i="1"/>
  <c r="X188" i="1"/>
  <c r="AC188" i="1"/>
  <c r="I190" i="1"/>
  <c r="N190" i="1"/>
  <c r="S190" i="1"/>
  <c r="X190" i="1"/>
  <c r="AC190" i="1"/>
  <c r="I192" i="1"/>
  <c r="N192" i="1"/>
  <c r="S192" i="1"/>
  <c r="X192" i="1"/>
  <c r="AC192" i="1"/>
  <c r="I194" i="1"/>
  <c r="N194" i="1"/>
  <c r="S194" i="1"/>
  <c r="X194" i="1"/>
  <c r="AC194" i="1"/>
  <c r="I196" i="1"/>
  <c r="N196" i="1"/>
  <c r="S196" i="1"/>
  <c r="X196" i="1"/>
  <c r="AC196" i="1"/>
  <c r="I198" i="1"/>
  <c r="N198" i="1"/>
  <c r="S198" i="1"/>
  <c r="X198" i="1"/>
  <c r="AC198" i="1"/>
  <c r="B206" i="1"/>
  <c r="C206" i="1"/>
  <c r="F206" i="1"/>
  <c r="H206" i="1"/>
  <c r="I206" i="1"/>
  <c r="L206" i="1"/>
  <c r="N206" i="1"/>
  <c r="O206" i="1"/>
  <c r="R206" i="1"/>
  <c r="T206" i="1"/>
  <c r="U206" i="1"/>
  <c r="X206" i="1"/>
  <c r="Z206" i="1"/>
  <c r="AA206" i="1"/>
  <c r="AD206" i="1"/>
  <c r="C207" i="1"/>
  <c r="E207" i="1"/>
  <c r="F207" i="1"/>
  <c r="I207" i="1"/>
  <c r="K207" i="1"/>
  <c r="L207" i="1"/>
  <c r="O207" i="1"/>
  <c r="Q207" i="1"/>
  <c r="R207" i="1"/>
  <c r="U207" i="1"/>
  <c r="W207" i="1"/>
  <c r="X207" i="1"/>
  <c r="AA207" i="1"/>
  <c r="AC207" i="1"/>
  <c r="AD207" i="1"/>
  <c r="C208" i="1"/>
  <c r="E208" i="1"/>
  <c r="F208" i="1"/>
  <c r="I208" i="1"/>
  <c r="K208" i="1"/>
  <c r="L208" i="1"/>
  <c r="O208" i="1"/>
  <c r="Q208" i="1"/>
  <c r="R208" i="1"/>
  <c r="U208" i="1"/>
  <c r="W208" i="1"/>
  <c r="X208" i="1"/>
  <c r="AA208" i="1"/>
  <c r="AC208" i="1"/>
  <c r="AD208" i="1"/>
  <c r="E209" i="1"/>
  <c r="F209" i="1"/>
  <c r="K209" i="1"/>
  <c r="L209" i="1"/>
  <c r="Q209" i="1"/>
  <c r="R209" i="1"/>
  <c r="W209" i="1"/>
  <c r="X209" i="1"/>
  <c r="AC209" i="1"/>
  <c r="AD209" i="1"/>
  <c r="F210" i="1"/>
  <c r="L210" i="1"/>
  <c r="R210" i="1"/>
  <c r="X210" i="1"/>
  <c r="AD210" i="1"/>
  <c r="F211" i="1"/>
  <c r="L211" i="1"/>
  <c r="R211" i="1"/>
  <c r="X211" i="1"/>
  <c r="AD211" i="1"/>
  <c r="F212" i="1"/>
  <c r="L212" i="1"/>
  <c r="R212" i="1"/>
  <c r="X212" i="1"/>
  <c r="AD212" i="1"/>
  <c r="F213" i="1"/>
  <c r="L213" i="1"/>
  <c r="R213" i="1"/>
  <c r="X213" i="1"/>
  <c r="AD213" i="1"/>
  <c r="H216" i="1"/>
  <c r="K216" i="1"/>
  <c r="N216" i="1"/>
  <c r="Q216" i="1"/>
  <c r="T216" i="1"/>
  <c r="W216" i="1"/>
  <c r="H217" i="1"/>
  <c r="K217" i="1"/>
  <c r="N217" i="1"/>
  <c r="Q217" i="1"/>
  <c r="T217" i="1"/>
  <c r="W217" i="1"/>
  <c r="H218" i="1"/>
  <c r="K218" i="1"/>
  <c r="N218" i="1"/>
  <c r="Q218" i="1"/>
  <c r="T218" i="1"/>
  <c r="W218" i="1"/>
  <c r="H219" i="1"/>
  <c r="K219" i="1"/>
  <c r="N219" i="1"/>
  <c r="Q219" i="1"/>
  <c r="T219" i="1"/>
  <c r="W219" i="1"/>
  <c r="H220" i="1"/>
  <c r="K220" i="1"/>
  <c r="N220" i="1"/>
  <c r="Q220" i="1"/>
  <c r="T220" i="1"/>
  <c r="W220" i="1"/>
  <c r="I4" i="3"/>
  <c r="D14" i="3"/>
  <c r="D15" i="3"/>
  <c r="C19" i="3"/>
  <c r="F19" i="3"/>
  <c r="G19" i="3"/>
  <c r="H19" i="3"/>
  <c r="I19" i="3"/>
  <c r="L19" i="3"/>
  <c r="C20" i="3"/>
  <c r="F20" i="3"/>
  <c r="G20" i="3"/>
  <c r="H20" i="3"/>
  <c r="I20" i="3"/>
  <c r="L20" i="3"/>
  <c r="C21" i="3"/>
  <c r="F21" i="3"/>
  <c r="G21" i="3"/>
  <c r="H21" i="3"/>
  <c r="I21" i="3"/>
  <c r="L21" i="3"/>
  <c r="C22" i="3"/>
  <c r="F22" i="3"/>
  <c r="G22" i="3"/>
  <c r="H22" i="3"/>
  <c r="I22" i="3"/>
  <c r="L22" i="3"/>
  <c r="H24" i="3"/>
  <c r="I24" i="3"/>
  <c r="L24" i="3"/>
  <c r="H26" i="3"/>
  <c r="I26" i="3"/>
  <c r="L26" i="3"/>
  <c r="H28" i="3"/>
  <c r="I28" i="3"/>
  <c r="L28" i="3"/>
  <c r="H29" i="3"/>
  <c r="I29" i="3"/>
  <c r="H30" i="3"/>
  <c r="I30" i="3"/>
  <c r="H31" i="3"/>
  <c r="I31" i="3"/>
  <c r="H33" i="3"/>
  <c r="I33" i="3"/>
  <c r="L33" i="3"/>
  <c r="K35" i="3"/>
  <c r="J36" i="3"/>
  <c r="K36" i="3"/>
  <c r="L36" i="3"/>
  <c r="J37" i="3"/>
  <c r="K37" i="3"/>
  <c r="L37" i="3"/>
  <c r="I43" i="3"/>
  <c r="D53" i="3"/>
  <c r="D54" i="3"/>
  <c r="C58" i="3"/>
  <c r="F58" i="3"/>
  <c r="G58" i="3"/>
  <c r="H58" i="3"/>
  <c r="I58" i="3"/>
  <c r="L58" i="3"/>
  <c r="C59" i="3"/>
  <c r="F59" i="3"/>
  <c r="G59" i="3"/>
  <c r="H59" i="3"/>
  <c r="I59" i="3"/>
  <c r="L59" i="3"/>
  <c r="C60" i="3"/>
  <c r="F60" i="3"/>
  <c r="G60" i="3"/>
  <c r="H60" i="3"/>
  <c r="I60" i="3"/>
  <c r="L60" i="3"/>
  <c r="C61" i="3"/>
  <c r="F61" i="3"/>
  <c r="G61" i="3"/>
  <c r="H61" i="3"/>
  <c r="I61" i="3"/>
  <c r="L61" i="3"/>
  <c r="H63" i="3"/>
  <c r="I63" i="3"/>
  <c r="L63" i="3"/>
  <c r="H65" i="3"/>
  <c r="I65" i="3"/>
  <c r="L65" i="3"/>
  <c r="H67" i="3"/>
  <c r="I67" i="3"/>
  <c r="L67" i="3"/>
  <c r="H68" i="3"/>
  <c r="I68" i="3"/>
  <c r="H69" i="3"/>
  <c r="I69" i="3"/>
  <c r="H70" i="3"/>
  <c r="I70" i="3"/>
  <c r="H72" i="3"/>
  <c r="I72" i="3"/>
  <c r="L72" i="3"/>
  <c r="K74" i="3"/>
  <c r="J75" i="3"/>
  <c r="K75" i="3"/>
  <c r="L75" i="3"/>
  <c r="J76" i="3"/>
  <c r="K76" i="3"/>
  <c r="L76" i="3"/>
  <c r="I83" i="3"/>
  <c r="D93" i="3"/>
  <c r="D94" i="3"/>
  <c r="C98" i="3"/>
  <c r="F98" i="3"/>
  <c r="G98" i="3"/>
  <c r="H98" i="3"/>
  <c r="I98" i="3"/>
  <c r="L98" i="3"/>
  <c r="C99" i="3"/>
  <c r="F99" i="3"/>
  <c r="G99" i="3"/>
  <c r="H99" i="3"/>
  <c r="I99" i="3"/>
  <c r="L99" i="3"/>
  <c r="C100" i="3"/>
  <c r="F100" i="3"/>
  <c r="G100" i="3"/>
  <c r="H100" i="3"/>
  <c r="I100" i="3"/>
  <c r="L100" i="3"/>
  <c r="C101" i="3"/>
  <c r="F101" i="3"/>
  <c r="G101" i="3"/>
  <c r="H101" i="3"/>
  <c r="I101" i="3"/>
  <c r="L101" i="3"/>
  <c r="H103" i="3"/>
  <c r="I103" i="3"/>
  <c r="L103" i="3"/>
  <c r="H105" i="3"/>
  <c r="I105" i="3"/>
  <c r="L105" i="3"/>
  <c r="H107" i="3"/>
  <c r="I107" i="3"/>
  <c r="L107" i="3"/>
  <c r="H108" i="3"/>
  <c r="I108" i="3"/>
  <c r="H109" i="3"/>
  <c r="I109" i="3"/>
  <c r="H110" i="3"/>
  <c r="I110" i="3"/>
  <c r="H112" i="3"/>
  <c r="I112" i="3"/>
  <c r="L112" i="3"/>
  <c r="K114" i="3"/>
  <c r="J115" i="3"/>
  <c r="K115" i="3"/>
  <c r="L115" i="3"/>
  <c r="J116" i="3"/>
  <c r="K116" i="3"/>
  <c r="L116" i="3"/>
  <c r="I123" i="3"/>
  <c r="D133" i="3"/>
  <c r="D134" i="3"/>
  <c r="C138" i="3"/>
  <c r="F138" i="3"/>
  <c r="G138" i="3"/>
  <c r="H138" i="3"/>
  <c r="I138" i="3"/>
  <c r="L138" i="3"/>
  <c r="C139" i="3"/>
  <c r="F139" i="3"/>
  <c r="G139" i="3"/>
  <c r="H139" i="3"/>
  <c r="I139" i="3"/>
  <c r="L139" i="3"/>
  <c r="C140" i="3"/>
  <c r="F140" i="3"/>
  <c r="G140" i="3"/>
  <c r="H140" i="3"/>
  <c r="I140" i="3"/>
  <c r="L140" i="3"/>
  <c r="C141" i="3"/>
  <c r="F141" i="3"/>
  <c r="G141" i="3"/>
  <c r="H141" i="3"/>
  <c r="I141" i="3"/>
  <c r="L141" i="3"/>
  <c r="H143" i="3"/>
  <c r="I143" i="3"/>
  <c r="L143" i="3"/>
  <c r="H145" i="3"/>
  <c r="I145" i="3"/>
  <c r="L145" i="3"/>
  <c r="H147" i="3"/>
  <c r="I147" i="3"/>
  <c r="L147" i="3"/>
  <c r="H148" i="3"/>
  <c r="I148" i="3"/>
  <c r="H149" i="3"/>
  <c r="I149" i="3"/>
  <c r="H150" i="3"/>
  <c r="I150" i="3"/>
  <c r="H152" i="3"/>
  <c r="I152" i="3"/>
  <c r="L152" i="3"/>
  <c r="K154" i="3"/>
  <c r="J155" i="3"/>
  <c r="K155" i="3"/>
  <c r="L155" i="3"/>
  <c r="J156" i="3"/>
  <c r="K156" i="3"/>
  <c r="L156" i="3"/>
  <c r="I163" i="3"/>
  <c r="D173" i="3"/>
  <c r="D174" i="3"/>
  <c r="C178" i="3"/>
  <c r="F178" i="3"/>
  <c r="G178" i="3"/>
  <c r="H178" i="3"/>
  <c r="I178" i="3"/>
  <c r="L178" i="3"/>
  <c r="C179" i="3"/>
  <c r="F179" i="3"/>
  <c r="G179" i="3"/>
  <c r="H179" i="3"/>
  <c r="I179" i="3"/>
  <c r="L179" i="3"/>
  <c r="C180" i="3"/>
  <c r="F180" i="3"/>
  <c r="G180" i="3"/>
  <c r="H180" i="3"/>
  <c r="I180" i="3"/>
  <c r="L180" i="3"/>
  <c r="C181" i="3"/>
  <c r="F181" i="3"/>
  <c r="G181" i="3"/>
  <c r="H181" i="3"/>
  <c r="I181" i="3"/>
  <c r="L181" i="3"/>
  <c r="H183" i="3"/>
  <c r="I183" i="3"/>
  <c r="L183" i="3"/>
  <c r="H185" i="3"/>
  <c r="I185" i="3"/>
  <c r="L185" i="3"/>
  <c r="H187" i="3"/>
  <c r="I187" i="3"/>
  <c r="L187" i="3"/>
  <c r="H188" i="3"/>
  <c r="I188" i="3"/>
  <c r="H189" i="3"/>
  <c r="I189" i="3"/>
  <c r="H190" i="3"/>
  <c r="I190" i="3"/>
  <c r="H192" i="3"/>
  <c r="I192" i="3"/>
  <c r="L192" i="3"/>
  <c r="K194" i="3"/>
  <c r="J195" i="3"/>
  <c r="K195" i="3"/>
  <c r="L195" i="3"/>
  <c r="J196" i="3"/>
  <c r="K196" i="3"/>
  <c r="L196" i="3"/>
  <c r="L2" i="2"/>
  <c r="B3" i="2"/>
  <c r="E40" i="2"/>
  <c r="E42" i="2"/>
  <c r="E44" i="2"/>
  <c r="L48" i="2"/>
  <c r="B49" i="2"/>
  <c r="E86" i="2"/>
  <c r="E88" i="2"/>
  <c r="E90" i="2"/>
  <c r="L94" i="2"/>
  <c r="B95" i="2"/>
  <c r="E132" i="2"/>
  <c r="E134" i="2"/>
  <c r="E136" i="2"/>
  <c r="L140" i="2"/>
  <c r="B141" i="2"/>
  <c r="E178" i="2"/>
  <c r="E180" i="2"/>
  <c r="E182" i="2"/>
  <c r="L186" i="2"/>
  <c r="B187" i="2"/>
  <c r="E224" i="2"/>
  <c r="E226" i="2"/>
  <c r="E228" i="2"/>
  <c r="A2" i="8"/>
  <c r="J6" i="8"/>
  <c r="J7" i="8"/>
  <c r="J8" i="8"/>
  <c r="J9" i="8"/>
  <c r="J10" i="8"/>
  <c r="J14" i="8"/>
  <c r="J15" i="8"/>
  <c r="J16" i="8"/>
  <c r="J17" i="8"/>
  <c r="C21" i="8"/>
  <c r="G21" i="8"/>
  <c r="J21" i="8"/>
  <c r="C22" i="8"/>
  <c r="G22" i="8"/>
  <c r="J22" i="8"/>
  <c r="C23" i="8"/>
  <c r="G23" i="8"/>
  <c r="J23" i="8"/>
  <c r="C24" i="8"/>
  <c r="G24" i="8"/>
  <c r="J24" i="8"/>
  <c r="J31" i="8"/>
  <c r="J32" i="8"/>
  <c r="J33" i="8"/>
  <c r="J34" i="8"/>
  <c r="J35" i="8"/>
  <c r="J39" i="8"/>
  <c r="J40" i="8"/>
  <c r="J41" i="8"/>
  <c r="J42" i="8"/>
  <c r="C46" i="8"/>
  <c r="G46" i="8"/>
  <c r="J46" i="8"/>
  <c r="C47" i="8"/>
  <c r="G47" i="8"/>
  <c r="J47" i="8"/>
  <c r="C48" i="8"/>
  <c r="G48" i="8"/>
  <c r="J48" i="8"/>
  <c r="C49" i="8"/>
  <c r="G49" i="8"/>
  <c r="J49" i="8"/>
  <c r="J57" i="8"/>
  <c r="J58" i="8"/>
  <c r="J59" i="8"/>
  <c r="J60" i="8"/>
  <c r="J61" i="8"/>
  <c r="J65" i="8"/>
  <c r="J66" i="8"/>
  <c r="J67" i="8"/>
  <c r="J68" i="8"/>
  <c r="C72" i="8"/>
  <c r="G72" i="8"/>
  <c r="J72" i="8"/>
  <c r="C73" i="8"/>
  <c r="G73" i="8"/>
  <c r="J73" i="8"/>
  <c r="C74" i="8"/>
  <c r="G74" i="8"/>
  <c r="J74" i="8"/>
  <c r="C75" i="8"/>
  <c r="G75" i="8"/>
  <c r="J75" i="8"/>
  <c r="J88" i="8"/>
  <c r="J89" i="8"/>
  <c r="J90" i="8"/>
  <c r="J91" i="8"/>
  <c r="J92" i="8"/>
  <c r="J96" i="8"/>
  <c r="J97" i="8"/>
  <c r="J98" i="8"/>
  <c r="J99" i="8"/>
  <c r="C103" i="8"/>
  <c r="G103" i="8"/>
  <c r="J103" i="8"/>
  <c r="C104" i="8"/>
  <c r="G104" i="8"/>
  <c r="J104" i="8"/>
  <c r="C105" i="8"/>
  <c r="G105" i="8"/>
  <c r="J105" i="8"/>
  <c r="C106" i="8"/>
  <c r="G106" i="8"/>
  <c r="J106" i="8"/>
  <c r="J116" i="8"/>
  <c r="J117" i="8"/>
  <c r="J118" i="8"/>
  <c r="J119" i="8"/>
  <c r="J120" i="8"/>
  <c r="J124" i="8"/>
  <c r="J125" i="8"/>
  <c r="J126" i="8"/>
  <c r="J127" i="8"/>
  <c r="C131" i="8"/>
  <c r="G131" i="8"/>
  <c r="J131" i="8"/>
  <c r="C132" i="8"/>
  <c r="G132" i="8"/>
  <c r="J132" i="8"/>
  <c r="C133" i="8"/>
  <c r="G133" i="8"/>
  <c r="J133" i="8"/>
  <c r="C134" i="8"/>
  <c r="G134" i="8"/>
  <c r="J134" i="8"/>
  <c r="J143" i="8"/>
  <c r="J144" i="8"/>
  <c r="J145" i="8"/>
  <c r="J146" i="8"/>
  <c r="J147" i="8"/>
  <c r="J151" i="8"/>
  <c r="J152" i="8"/>
  <c r="J153" i="8"/>
  <c r="J154" i="8"/>
  <c r="C158" i="8"/>
  <c r="G158" i="8"/>
  <c r="J158" i="8"/>
  <c r="C159" i="8"/>
  <c r="G159" i="8"/>
  <c r="J159" i="8"/>
  <c r="C160" i="8"/>
  <c r="G160" i="8"/>
  <c r="J160" i="8"/>
  <c r="C161" i="8"/>
  <c r="G161" i="8"/>
  <c r="J161" i="8"/>
</calcChain>
</file>

<file path=xl/sharedStrings.xml><?xml version="1.0" encoding="utf-8"?>
<sst xmlns="http://schemas.openxmlformats.org/spreadsheetml/2006/main" count="542" uniqueCount="151">
  <si>
    <t>Gas Formula from the Rocky Mountain Institute Report "Cool Citizens: Everyday Solutions to Climate Change" Page 7</t>
  </si>
  <si>
    <t>Natural Gas Formula: 11 Pounds of Carbon Dioxide per Therm</t>
  </si>
  <si>
    <t>Heating Oil Formula: 22 Pounds of Carbon Dioxide per Gallon</t>
  </si>
  <si>
    <t>Propane Formula: 13 Pounds of Carbon Dioxide per Gallon</t>
  </si>
  <si>
    <t>Average U.S. Footprint for a Family Your Size*</t>
  </si>
  <si>
    <t>Kyoto Allowance**</t>
  </si>
  <si>
    <t>*National Geographic</t>
  </si>
  <si>
    <t>**UN Framework Convention on Climate Change (UNFCCC)</t>
  </si>
  <si>
    <t>Year, Make, Model</t>
  </si>
  <si>
    <t>Odometer Reading</t>
  </si>
  <si>
    <t>Miles (Count each family</t>
  </si>
  <si>
    <t xml:space="preserve">Total kilowatts (kWh):     </t>
  </si>
  <si>
    <t xml:space="preserve">Natural Gas (Therms):   </t>
  </si>
  <si>
    <t xml:space="preserve">Natural Gas (mcf) </t>
  </si>
  <si>
    <t xml:space="preserve">Heating Oil (Gallons): </t>
  </si>
  <si>
    <t xml:space="preserve">Propane (Gallons): </t>
  </si>
  <si>
    <t xml:space="preserve">Garbage/wk (Gallons):*   </t>
  </si>
  <si>
    <t>Total kWh Electricity</t>
  </si>
  <si>
    <t xml:space="preserve">                                     </t>
  </si>
  <si>
    <t xml:space="preserve">                                                  </t>
  </si>
  <si>
    <t>Percent  CO2</t>
  </si>
  <si>
    <t>Emissions</t>
  </si>
  <si>
    <t>kWh</t>
  </si>
  <si>
    <t>Gas</t>
  </si>
  <si>
    <t>Flights</t>
  </si>
  <si>
    <t>Pledge Action</t>
  </si>
  <si>
    <t>C02 Reduction</t>
  </si>
  <si>
    <t>Electricity Formula from the U.S. Department of Energy and U.S. Energy Information Administration Form EIA-1605 Page 26</t>
  </si>
  <si>
    <t>Garbage Formula from the Low Carbon Diet Calculator</t>
  </si>
  <si>
    <t>* indicates approximate pounds of CO2 released per unit.  For example, 22 lbs CO2 per gallon of gasoline, or .9 lbs CO2 per flight mile.</t>
  </si>
  <si>
    <t>Year 1 Chart Information:</t>
  </si>
  <si>
    <t xml:space="preserve"> window to begin plotting out your steps to reduce your carbon footprint.</t>
  </si>
  <si>
    <t>Year 2</t>
  </si>
  <si>
    <t>Change from Yr 1</t>
  </si>
  <si>
    <t>Cool Congregations Pledge - Year 2</t>
  </si>
  <si>
    <t>Progress Report</t>
  </si>
  <si>
    <r>
      <rPr>
        <sz val="10"/>
        <color indexed="12"/>
        <rFont val="Arial"/>
        <family val="2"/>
      </rPr>
      <t xml:space="preserve">        </t>
    </r>
    <r>
      <rPr>
        <u/>
        <sz val="10"/>
        <color indexed="12"/>
        <rFont val="Arial"/>
        <family val="2"/>
      </rPr>
      <t>*To see our 25 Steps, and their corresponding carbon reductions, click here.</t>
    </r>
  </si>
  <si>
    <t>First Vehicle</t>
  </si>
  <si>
    <t>Second Vehicle</t>
  </si>
  <si>
    <t>Third Vehicle</t>
  </si>
  <si>
    <t>Fourth Vehicle</t>
  </si>
  <si>
    <t>Vehicles</t>
  </si>
  <si>
    <r>
      <t xml:space="preserve">Vehicle #1  =    </t>
    </r>
    <r>
      <rPr>
        <sz val="11"/>
        <color indexed="10"/>
        <rFont val="Arial"/>
        <family val="2"/>
      </rPr>
      <t xml:space="preserve">            </t>
    </r>
  </si>
  <si>
    <t xml:space="preserve">Vehicle #2  =                                </t>
  </si>
  <si>
    <r>
      <t xml:space="preserve">Vehicle #3  =    </t>
    </r>
    <r>
      <rPr>
        <sz val="11"/>
        <color indexed="10"/>
        <rFont val="Arial"/>
        <family val="2"/>
      </rPr>
      <t xml:space="preserve">            </t>
    </r>
  </si>
  <si>
    <t xml:space="preserve">Vehicle #4  =                                </t>
  </si>
  <si>
    <t>Vehicle 1</t>
  </si>
  <si>
    <t>Sources</t>
  </si>
  <si>
    <t>Flight Formula from www.nativeenergy.com</t>
  </si>
  <si>
    <t>Vehicle Formula: 20 Pounds of Carbon Dioxide per Gallon of Gasoline</t>
  </si>
  <si>
    <t>1. Miles driven divided by MPG and multiplied by 20 pounds = pounds of CO2</t>
  </si>
  <si>
    <t>2. Miles driven divided by MPG and multiplied by 20 pounds = pounds of CO2</t>
  </si>
  <si>
    <t>3. Miles driven divided by MPG and multiplied by 20 pounds = pounds of CO2</t>
  </si>
  <si>
    <t>4. Miles driven divided by MPG and multiplied by 20 pounds = pounds of CO2</t>
  </si>
  <si>
    <t>Vehicle Formula from www.fueleconomy.gov</t>
  </si>
  <si>
    <t>Flight Formula: 0.9 Pounds of Carbon Dioxide per Flight Mile</t>
  </si>
  <si>
    <t>Pounds Of Carbon</t>
  </si>
  <si>
    <t>Annual</t>
  </si>
  <si>
    <t xml:space="preserve">                              </t>
  </si>
  <si>
    <t>Year 4 Chart Information</t>
  </si>
  <si>
    <t>Year 2 Chart Information</t>
  </si>
  <si>
    <t xml:space="preserve">  Kyoto Allowance for family of </t>
  </si>
  <si>
    <r>
      <t>Step 3.  Break it Down…</t>
    </r>
    <r>
      <rPr>
        <b/>
        <sz val="12"/>
        <rFont val="Arial"/>
        <family val="2"/>
      </rPr>
      <t>percent of CO2 emissions from each area above.</t>
    </r>
  </si>
  <si>
    <t>Year 3 Chart Information</t>
  </si>
  <si>
    <t>Total Greenhouse Gas Emmissions</t>
  </si>
  <si>
    <t>Electric CO2</t>
  </si>
  <si>
    <t>Automobile CO2</t>
  </si>
  <si>
    <t>Gas CO2</t>
  </si>
  <si>
    <t>Flights CO2</t>
  </si>
  <si>
    <t>Garbage CO2</t>
  </si>
  <si>
    <t xml:space="preserve">Gas     =          </t>
  </si>
  <si>
    <t xml:space="preserve">Garbage  =     </t>
  </si>
  <si>
    <t>Cool Congregations Pledge - Year 1</t>
  </si>
  <si>
    <t>Electricity</t>
  </si>
  <si>
    <t>Electricity Formula: X Pounds of Carbon Dioxide per Kilowatt Hour (Varies by State)</t>
  </si>
  <si>
    <t>Garbage Formula: 100 Pounds of Carbon Dioxide per Gallon(s)/wk</t>
  </si>
  <si>
    <t xml:space="preserve">      Step 3. Your Pledge</t>
  </si>
  <si>
    <t xml:space="preserve"> Your Results - Year 1</t>
  </si>
  <si>
    <t>Your Results - Year 2</t>
  </si>
  <si>
    <t>Your Results - Year 3</t>
  </si>
  <si>
    <t>Your Results - Year 4</t>
  </si>
  <si>
    <t>Your Results - Year 5</t>
  </si>
  <si>
    <r>
      <t xml:space="preserve"> This page is a summary of your carbon emissions. Click the </t>
    </r>
    <r>
      <rPr>
        <b/>
        <sz val="10"/>
        <color indexed="62"/>
        <rFont val="Arial"/>
        <family val="2"/>
      </rPr>
      <t>"Your Pledge"</t>
    </r>
    <r>
      <rPr>
        <sz val="10"/>
        <rFont val="Arial"/>
      </rPr>
      <t xml:space="preserve"> tab on the bottom left side of the excel</t>
    </r>
  </si>
  <si>
    <t>Your Name:</t>
  </si>
  <si>
    <r>
      <t xml:space="preserve">Date Range </t>
    </r>
    <r>
      <rPr>
        <b/>
        <sz val="12"/>
        <rFont val="Arial"/>
        <family val="2"/>
      </rPr>
      <t>:</t>
    </r>
  </si>
  <si>
    <t># of Family Members:</t>
  </si>
  <si>
    <t xml:space="preserve">* Click here to find an estimate for </t>
  </si>
  <si>
    <t>your vehicle</t>
  </si>
  <si>
    <t>members' miles separately)</t>
  </si>
  <si>
    <t>* Click here to calculate your flight</t>
  </si>
  <si>
    <t>mileage</t>
  </si>
  <si>
    <t>* Kitchen bags are 13 gallons, large</t>
  </si>
  <si>
    <t>bags are33 gallons.</t>
  </si>
  <si>
    <r>
      <t xml:space="preserve">5.  multiplied by .9 lbs* = </t>
    </r>
    <r>
      <rPr>
        <sz val="11"/>
        <rFont val="Arial"/>
        <family val="2"/>
      </rPr>
      <t>pounds CO2 by flights/yr</t>
    </r>
  </si>
  <si>
    <r>
      <t xml:space="preserve">7a.  multiplied by  11 lbs* = </t>
    </r>
    <r>
      <rPr>
        <sz val="11"/>
        <rFont val="Arial"/>
        <family val="2"/>
      </rPr>
      <t xml:space="preserve">pounds CO2 by gas/yr </t>
    </r>
  </si>
  <si>
    <t>To do this, divide your total auto #1 CO2 pounds (found in Step 2)</t>
  </si>
  <si>
    <r>
      <t xml:space="preserve">6.  multiplied by  2.2 lbs* = </t>
    </r>
    <r>
      <rPr>
        <sz val="11"/>
        <rFont val="Arial"/>
        <family val="2"/>
      </rPr>
      <t xml:space="preserve">pounds CO2 by electricity/yr </t>
    </r>
  </si>
  <si>
    <t>Year 1</t>
  </si>
  <si>
    <r>
      <t xml:space="preserve">        As you enter the carbon reductions from the list of </t>
    </r>
    <r>
      <rPr>
        <b/>
        <i/>
        <sz val="10"/>
        <rFont val="Arial"/>
        <family val="2"/>
      </rPr>
      <t>25 Steps</t>
    </r>
    <r>
      <rPr>
        <sz val="10"/>
        <rFont val="Arial"/>
      </rPr>
      <t xml:space="preserve"> in the yellow boxes your total is calculated in the orange box.</t>
    </r>
    <phoneticPr fontId="1" type="noConversion"/>
  </si>
  <si>
    <t xml:space="preserve">        We encourage everyone to try to reduce their footprint by at least 10%, an amount shown in the blue box below. </t>
    <phoneticPr fontId="1" type="noConversion"/>
  </si>
  <si>
    <r>
      <t xml:space="preserve">        Select the actions that you are planning to take to reduce your carbon footprint from our list of </t>
    </r>
    <r>
      <rPr>
        <b/>
        <i/>
        <sz val="10"/>
        <rFont val="Arial"/>
        <family val="2"/>
      </rPr>
      <t>25 Steps</t>
    </r>
    <r>
      <rPr>
        <sz val="10"/>
        <rFont val="Arial"/>
      </rPr>
      <t xml:space="preserve">.  </t>
    </r>
    <phoneticPr fontId="1" type="noConversion"/>
  </si>
  <si>
    <t>Home Heating*</t>
  </si>
  <si>
    <t>* Fill in one box only</t>
  </si>
  <si>
    <t>Year Make Model</t>
  </si>
  <si>
    <t xml:space="preserve">by your total household pounds (found in Step 3).  Continue this  </t>
  </si>
  <si>
    <t>step for the remaining areas.</t>
  </si>
  <si>
    <t>MPG</t>
  </si>
  <si>
    <t>Cool Congregations Pledge - Year 3</t>
  </si>
  <si>
    <t>Cool Congregations Pledge - Year 4</t>
  </si>
  <si>
    <t>Cool Congregations Pledge - Year 5</t>
  </si>
  <si>
    <r>
      <t xml:space="preserve">                  </t>
    </r>
    <r>
      <rPr>
        <sz val="11"/>
        <rFont val="Arial"/>
        <family val="2"/>
      </rPr>
      <t xml:space="preserve">          </t>
    </r>
  </si>
  <si>
    <t>Family Members:</t>
  </si>
  <si>
    <t xml:space="preserve"> Annual Family Carbon Footprint</t>
  </si>
  <si>
    <t>Name:</t>
  </si>
  <si>
    <t>Garbage</t>
  </si>
  <si>
    <t>Odometer</t>
  </si>
  <si>
    <t>Change from Prior Year</t>
  </si>
  <si>
    <t>% Change from Prior Year</t>
  </si>
  <si>
    <t>% Change from Yr 1</t>
  </si>
  <si>
    <t xml:space="preserve">Change from Prior Year </t>
    <phoneticPr fontId="19" type="noConversion"/>
  </si>
  <si>
    <t xml:space="preserve">Change from Prior Year </t>
    <phoneticPr fontId="19" type="noConversion"/>
  </si>
  <si>
    <t>Year 5 Chart Information</t>
  </si>
  <si>
    <t xml:space="preserve">          US Average for family of </t>
  </si>
  <si>
    <t>Gas, or…</t>
  </si>
  <si>
    <t xml:space="preserve">Flights    =      </t>
  </si>
  <si>
    <t xml:space="preserve">Electricity =   </t>
  </si>
  <si>
    <t>Your Household’s Carbon Footprint</t>
  </si>
  <si>
    <r>
      <t>Step 2.  Calculate</t>
    </r>
    <r>
      <rPr>
        <b/>
        <sz val="14"/>
        <rFont val="Arial"/>
        <family val="2"/>
      </rPr>
      <t xml:space="preserve"> </t>
    </r>
    <r>
      <rPr>
        <b/>
        <sz val="12"/>
        <rFont val="Arial"/>
        <family val="2"/>
      </rPr>
      <t>(refer to #s 1. through 8. above)</t>
    </r>
    <r>
      <rPr>
        <b/>
        <i/>
        <sz val="14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The calculator puts the values in the orange boxes</t>
    </r>
  </si>
  <si>
    <t>Year 3</t>
  </si>
  <si>
    <t>Year 5</t>
  </si>
  <si>
    <t>Year 4</t>
  </si>
  <si>
    <t>Total Pounds of CO2</t>
  </si>
  <si>
    <t>Annual Miles</t>
  </si>
  <si>
    <t>Total Miles Flown</t>
  </si>
  <si>
    <t>Your 10% Pledge Goal</t>
  </si>
  <si>
    <t>Total Pounds Pledged</t>
  </si>
  <si>
    <t>Total Pounds Emited</t>
  </si>
  <si>
    <t>7c.  multiplied by  22 lbs* = pounds CO2 by heating oil/yr</t>
  </si>
  <si>
    <t xml:space="preserve">7d.  multiplied by  13 lbs* = pounds CO2 by propane/yr </t>
  </si>
  <si>
    <t xml:space="preserve">7b.  multiplied 10.3 then by 11 lbs = pounds CO2 by gas/yr </t>
  </si>
  <si>
    <t>Total Mcf Natural Gas</t>
  </si>
  <si>
    <t>Total Gallons Heating Oil</t>
  </si>
  <si>
    <t>Total Gallons Propane</t>
  </si>
  <si>
    <t>Total Therms Natural Gas</t>
  </si>
  <si>
    <r>
      <t xml:space="preserve">8.  multiplied by  100 lbs* = </t>
    </r>
    <r>
      <rPr>
        <sz val="11"/>
        <rFont val="Arial"/>
        <family val="2"/>
      </rPr>
      <t>pounds CO2 by garbage/yr</t>
    </r>
  </si>
  <si>
    <r>
      <t xml:space="preserve">Add all Step 2 totals  = </t>
    </r>
    <r>
      <rPr>
        <sz val="11"/>
        <rFont val="Arial"/>
        <family val="2"/>
      </rPr>
      <t xml:space="preserve">Total pounds of CO2 emitted by your household. </t>
    </r>
  </si>
  <si>
    <t xml:space="preserve">Miles driven  </t>
    <phoneticPr fontId="1" type="noConversion"/>
  </si>
  <si>
    <t xml:space="preserve">Mpg*            </t>
    <phoneticPr fontId="1" type="noConversion"/>
  </si>
  <si>
    <t xml:space="preserve">Mpg*            </t>
    <phoneticPr fontId="1" type="noConversion"/>
  </si>
  <si>
    <t xml:space="preserve">Miles driven </t>
    <phoneticPr fontId="1" type="noConversion"/>
  </si>
  <si>
    <t>Total Gallons Garbage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</si>
</sst>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8"/>
      <name val="Arial"/>
      <family val="2"/>
    </font>
    <font>
      <sz val="16"/>
      <color indexed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name val="Arial"/>
    </font>
    <font>
      <b/>
      <sz val="14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8"/>
      <name val="Verdana"/>
      <family val="2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u/>
      <sz val="12"/>
      <color indexed="12"/>
      <name val="Arial"/>
      <family val="2"/>
    </font>
    <font>
      <b/>
      <sz val="18"/>
      <color indexed="56"/>
      <name val="Arial"/>
      <family val="2"/>
    </font>
    <font>
      <sz val="10"/>
      <name val="Arial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10"/>
      <name val="Arial"/>
    </font>
    <font>
      <b/>
      <sz val="10"/>
      <color indexed="62"/>
      <name val="Arial"/>
      <family val="2"/>
    </font>
    <font>
      <u/>
      <sz val="11"/>
      <color indexed="12"/>
      <name val="Arial"/>
      <family val="2"/>
    </font>
    <font>
      <b/>
      <sz val="16"/>
      <color indexed="62"/>
      <name val="Arial"/>
      <family val="2"/>
    </font>
    <font>
      <u/>
      <sz val="11"/>
      <color indexed="12"/>
      <name val="Arial"/>
      <family val="2"/>
    </font>
    <font>
      <u/>
      <sz val="11"/>
      <color indexed="39"/>
      <name val="Arial"/>
      <family val="2"/>
    </font>
    <font>
      <b/>
      <i/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i/>
      <sz val="8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8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240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/>
    </xf>
    <xf numFmtId="0" fontId="6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6" fillId="2" borderId="1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9" fontId="0" fillId="0" borderId="1" xfId="0" applyNumberFormat="1" applyFill="1" applyBorder="1" applyAlignment="1">
      <alignment horizontal="center"/>
    </xf>
    <xf numFmtId="9" fontId="0" fillId="0" borderId="0" xfId="0" applyNumberFormat="1"/>
    <xf numFmtId="9" fontId="0" fillId="0" borderId="1" xfId="0" applyNumberFormat="1" applyBorder="1"/>
    <xf numFmtId="1" fontId="0" fillId="0" borderId="0" xfId="0" applyNumberFormat="1"/>
    <xf numFmtId="9" fontId="0" fillId="0" borderId="1" xfId="0" applyNumberFormat="1" applyFill="1" applyBorder="1" applyAlignment="1">
      <alignment horizontal="left"/>
    </xf>
    <xf numFmtId="0" fontId="6" fillId="2" borderId="5" xfId="0" applyFont="1" applyFill="1" applyBorder="1"/>
    <xf numFmtId="0" fontId="0" fillId="2" borderId="9" xfId="0" applyFill="1" applyBorder="1"/>
    <xf numFmtId="0" fontId="0" fillId="2" borderId="10" xfId="0" applyFill="1" applyBorder="1"/>
    <xf numFmtId="1" fontId="0" fillId="3" borderId="0" xfId="0" applyNumberFormat="1" applyFill="1" applyBorder="1"/>
    <xf numFmtId="1" fontId="0" fillId="4" borderId="5" xfId="0" applyNumberFormat="1" applyFill="1" applyBorder="1"/>
    <xf numFmtId="0" fontId="0" fillId="3" borderId="11" xfId="0" applyFill="1" applyBorder="1"/>
    <xf numFmtId="0" fontId="3" fillId="3" borderId="0" xfId="0" applyFont="1" applyFill="1" applyBorder="1"/>
    <xf numFmtId="0" fontId="0" fillId="3" borderId="0" xfId="0" applyFill="1" applyBorder="1"/>
    <xf numFmtId="1" fontId="0" fillId="3" borderId="9" xfId="0" applyNumberFormat="1" applyFill="1" applyBorder="1"/>
    <xf numFmtId="0" fontId="0" fillId="3" borderId="0" xfId="0" applyFill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3" xfId="0" applyFill="1" applyBorder="1"/>
    <xf numFmtId="0" fontId="7" fillId="3" borderId="11" xfId="0" applyFont="1" applyFill="1" applyBorder="1"/>
    <xf numFmtId="0" fontId="24" fillId="3" borderId="11" xfId="0" applyFont="1" applyFill="1" applyBorder="1"/>
    <xf numFmtId="0" fontId="3" fillId="3" borderId="11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4" xfId="0" applyFill="1" applyBorder="1"/>
    <xf numFmtId="0" fontId="6" fillId="3" borderId="0" xfId="0" applyFont="1" applyFill="1"/>
    <xf numFmtId="0" fontId="2" fillId="3" borderId="0" xfId="0" applyFont="1" applyFill="1" applyBorder="1" applyAlignment="1"/>
    <xf numFmtId="49" fontId="16" fillId="3" borderId="0" xfId="0" applyNumberFormat="1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 applyAlignment="1"/>
    <xf numFmtId="0" fontId="1" fillId="3" borderId="0" xfId="0" applyFont="1" applyFill="1"/>
    <xf numFmtId="0" fontId="3" fillId="3" borderId="0" xfId="0" applyFont="1" applyFill="1"/>
    <xf numFmtId="49" fontId="16" fillId="3" borderId="0" xfId="0" applyNumberFormat="1" applyFont="1" applyFill="1"/>
    <xf numFmtId="0" fontId="4" fillId="3" borderId="0" xfId="0" applyFont="1" applyFill="1"/>
    <xf numFmtId="0" fontId="0" fillId="3" borderId="0" xfId="0" applyFill="1" applyAlignment="1">
      <alignment horizontal="left"/>
    </xf>
    <xf numFmtId="1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9" fontId="0" fillId="3" borderId="0" xfId="0" applyNumberFormat="1" applyFill="1" applyBorder="1" applyAlignment="1">
      <alignment horizontal="center"/>
    </xf>
    <xf numFmtId="9" fontId="0" fillId="3" borderId="11" xfId="0" applyNumberFormat="1" applyFill="1" applyBorder="1" applyAlignment="1">
      <alignment horizontal="center"/>
    </xf>
    <xf numFmtId="9" fontId="0" fillId="3" borderId="0" xfId="0" applyNumberFormat="1" applyFill="1"/>
    <xf numFmtId="0" fontId="24" fillId="3" borderId="0" xfId="0" applyFont="1" applyFill="1"/>
    <xf numFmtId="1" fontId="0" fillId="2" borderId="2" xfId="0" applyNumberFormat="1" applyFill="1" applyBorder="1"/>
    <xf numFmtId="1" fontId="0" fillId="3" borderId="0" xfId="0" applyNumberFormat="1" applyFill="1"/>
    <xf numFmtId="14" fontId="10" fillId="3" borderId="0" xfId="0" applyNumberFormat="1" applyFont="1" applyFill="1" applyAlignment="1">
      <alignment horizontal="left"/>
    </xf>
    <xf numFmtId="0" fontId="16" fillId="3" borderId="0" xfId="0" applyNumberFormat="1" applyFont="1" applyFill="1"/>
    <xf numFmtId="1" fontId="0" fillId="3" borderId="6" xfId="0" applyNumberFormat="1" applyFill="1" applyBorder="1"/>
    <xf numFmtId="0" fontId="3" fillId="3" borderId="6" xfId="0" applyFont="1" applyFill="1" applyBorder="1"/>
    <xf numFmtId="9" fontId="0" fillId="0" borderId="13" xfId="0" applyNumberFormat="1" applyBorder="1" applyAlignment="1">
      <alignment horizontal="center"/>
    </xf>
    <xf numFmtId="9" fontId="0" fillId="0" borderId="13" xfId="0" applyNumberFormat="1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2" xfId="0" applyNumberFormat="1" applyFill="1" applyBorder="1" applyAlignment="1">
      <alignment horizontal="center"/>
    </xf>
    <xf numFmtId="1" fontId="0" fillId="5" borderId="1" xfId="0" applyNumberFormat="1" applyFill="1" applyBorder="1"/>
    <xf numFmtId="0" fontId="0" fillId="0" borderId="0" xfId="0" applyFill="1" applyBorder="1"/>
    <xf numFmtId="0" fontId="27" fillId="0" borderId="0" xfId="0" applyFont="1"/>
    <xf numFmtId="0" fontId="30" fillId="3" borderId="0" xfId="0" applyFont="1" applyFill="1" applyBorder="1" applyAlignment="1"/>
    <xf numFmtId="0" fontId="20" fillId="3" borderId="0" xfId="1" applyFont="1" applyFill="1" applyAlignment="1" applyProtection="1">
      <alignment horizontal="left"/>
    </xf>
    <xf numFmtId="0" fontId="20" fillId="3" borderId="0" xfId="1" applyFill="1" applyAlignment="1" applyProtection="1">
      <alignment horizontal="left"/>
    </xf>
    <xf numFmtId="0" fontId="22" fillId="3" borderId="0" xfId="1" applyFont="1" applyFill="1" applyBorder="1" applyAlignment="1" applyProtection="1">
      <alignment horizontal="left"/>
    </xf>
    <xf numFmtId="0" fontId="22" fillId="3" borderId="0" xfId="1" applyFont="1" applyFill="1" applyBorder="1" applyAlignment="1" applyProtection="1"/>
    <xf numFmtId="0" fontId="29" fillId="3" borderId="0" xfId="1" applyFont="1" applyFill="1" applyBorder="1" applyAlignment="1" applyProtection="1"/>
    <xf numFmtId="0" fontId="6" fillId="3" borderId="0" xfId="0" applyFont="1" applyFill="1" applyProtection="1"/>
    <xf numFmtId="0" fontId="23" fillId="3" borderId="0" xfId="0" applyFont="1" applyFill="1" applyAlignment="1" applyProtection="1">
      <alignment horizontal="left"/>
    </xf>
    <xf numFmtId="0" fontId="6" fillId="0" borderId="0" xfId="0" applyFont="1" applyProtection="1"/>
    <xf numFmtId="0" fontId="6" fillId="3" borderId="0" xfId="0" applyFont="1" applyFill="1" applyBorder="1" applyProtection="1"/>
    <xf numFmtId="0" fontId="13" fillId="3" borderId="0" xfId="0" applyFont="1" applyFill="1" applyBorder="1" applyProtection="1"/>
    <xf numFmtId="0" fontId="7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Protection="1"/>
    <xf numFmtId="0" fontId="18" fillId="3" borderId="0" xfId="0" applyFont="1" applyFill="1" applyBorder="1" applyProtection="1"/>
    <xf numFmtId="0" fontId="9" fillId="3" borderId="0" xfId="0" applyFont="1" applyFill="1" applyBorder="1" applyProtection="1"/>
    <xf numFmtId="0" fontId="4" fillId="3" borderId="0" xfId="0" applyFont="1" applyFill="1" applyBorder="1" applyProtection="1"/>
    <xf numFmtId="0" fontId="16" fillId="3" borderId="0" xfId="82" applyFont="1" applyFill="1" applyAlignment="1" applyProtection="1">
      <alignment horizontal="left"/>
    </xf>
    <xf numFmtId="0" fontId="16" fillId="3" borderId="0" xfId="66" applyFont="1" applyFill="1" applyAlignment="1" applyProtection="1">
      <alignment horizontal="left"/>
    </xf>
    <xf numFmtId="0" fontId="16" fillId="3" borderId="0" xfId="0" applyFont="1" applyFill="1" applyBorder="1" applyAlignment="1" applyProtection="1">
      <alignment horizontal="center"/>
    </xf>
    <xf numFmtId="0" fontId="8" fillId="3" borderId="0" xfId="0" applyFont="1" applyFill="1" applyProtection="1"/>
    <xf numFmtId="0" fontId="16" fillId="3" borderId="0" xfId="0" applyFont="1" applyFill="1" applyBorder="1" applyProtection="1"/>
    <xf numFmtId="0" fontId="8" fillId="3" borderId="0" xfId="0" applyFont="1" applyFill="1" applyBorder="1" applyProtection="1"/>
    <xf numFmtId="0" fontId="17" fillId="3" borderId="0" xfId="0" applyFont="1" applyFill="1" applyBorder="1" applyProtection="1"/>
    <xf numFmtId="0" fontId="13" fillId="3" borderId="0" xfId="0" applyFont="1" applyFill="1" applyProtection="1"/>
    <xf numFmtId="0" fontId="16" fillId="3" borderId="0" xfId="98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right"/>
    </xf>
    <xf numFmtId="49" fontId="12" fillId="3" borderId="0" xfId="0" applyNumberFormat="1" applyFont="1" applyFill="1" applyBorder="1" applyAlignment="1" applyProtection="1">
      <alignment horizontal="left"/>
    </xf>
    <xf numFmtId="0" fontId="16" fillId="3" borderId="0" xfId="114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6" fillId="3" borderId="0" xfId="130" applyFont="1" applyFill="1" applyBorder="1" applyProtection="1"/>
    <xf numFmtId="0" fontId="12" fillId="3" borderId="0" xfId="130" applyFont="1" applyFill="1" applyBorder="1" applyProtection="1"/>
    <xf numFmtId="0" fontId="12" fillId="3" borderId="15" xfId="0" applyFont="1" applyFill="1" applyBorder="1" applyProtection="1"/>
    <xf numFmtId="0" fontId="12" fillId="3" borderId="15" xfId="0" applyFont="1" applyFill="1" applyBorder="1" applyAlignment="1" applyProtection="1">
      <alignment horizontal="left"/>
    </xf>
    <xf numFmtId="0" fontId="16" fillId="3" borderId="0" xfId="146" applyFont="1" applyFill="1" applyBorder="1" applyProtection="1"/>
    <xf numFmtId="0" fontId="10" fillId="3" borderId="0" xfId="0" applyFont="1" applyFill="1" applyBorder="1" applyProtection="1"/>
    <xf numFmtId="0" fontId="12" fillId="3" borderId="0" xfId="146" applyFont="1" applyFill="1" applyBorder="1" applyProtection="1"/>
    <xf numFmtId="0" fontId="12" fillId="3" borderId="0" xfId="0" applyFont="1" applyFill="1" applyBorder="1" applyAlignment="1" applyProtection="1"/>
    <xf numFmtId="0" fontId="12" fillId="3" borderId="0" xfId="146" applyFont="1" applyFill="1" applyBorder="1" applyAlignment="1" applyProtection="1"/>
    <xf numFmtId="0" fontId="21" fillId="3" borderId="0" xfId="0" applyFont="1" applyFill="1" applyBorder="1" applyAlignment="1" applyProtection="1"/>
    <xf numFmtId="0" fontId="29" fillId="3" borderId="0" xfId="146" applyFont="1" applyFill="1" applyBorder="1" applyAlignment="1" applyProtection="1"/>
    <xf numFmtId="0" fontId="13" fillId="3" borderId="0" xfId="0" applyFont="1" applyFill="1" applyBorder="1" applyAlignment="1" applyProtection="1">
      <alignment horizontal="left" indent="5"/>
    </xf>
    <xf numFmtId="0" fontId="16" fillId="3" borderId="0" xfId="162" applyFont="1" applyFill="1" applyBorder="1" applyProtection="1"/>
    <xf numFmtId="0" fontId="12" fillId="3" borderId="0" xfId="162" applyFont="1" applyFill="1" applyBorder="1" applyAlignment="1" applyProtection="1">
      <alignment horizontal="left"/>
    </xf>
    <xf numFmtId="0" fontId="16" fillId="3" borderId="0" xfId="2" applyFont="1" applyFill="1" applyBorder="1" applyProtection="1"/>
    <xf numFmtId="0" fontId="12" fillId="3" borderId="0" xfId="2" applyFont="1" applyFill="1" applyBorder="1" applyProtection="1"/>
    <xf numFmtId="0" fontId="16" fillId="3" borderId="0" xfId="34" applyFont="1" applyFill="1" applyBorder="1" applyProtection="1"/>
    <xf numFmtId="0" fontId="32" fillId="3" borderId="0" xfId="18" applyFont="1" applyFill="1" applyBorder="1" applyProtection="1"/>
    <xf numFmtId="0" fontId="25" fillId="3" borderId="0" xfId="0" applyFont="1" applyFill="1" applyBorder="1" applyProtection="1"/>
    <xf numFmtId="0" fontId="25" fillId="3" borderId="0" xfId="0" applyFont="1" applyFill="1" applyBorder="1" applyAlignment="1" applyProtection="1">
      <alignment horizontal="left"/>
    </xf>
    <xf numFmtId="0" fontId="16" fillId="3" borderId="0" xfId="50" applyFont="1" applyFill="1" applyBorder="1" applyProtection="1"/>
    <xf numFmtId="0" fontId="12" fillId="3" borderId="0" xfId="50" applyFont="1" applyFill="1" applyBorder="1" applyProtection="1"/>
    <xf numFmtId="0" fontId="31" fillId="3" borderId="0" xfId="50" applyFont="1" applyFill="1" applyBorder="1" applyProtection="1"/>
    <xf numFmtId="0" fontId="9" fillId="0" borderId="0" xfId="0" applyFont="1" applyProtection="1"/>
    <xf numFmtId="0" fontId="13" fillId="0" borderId="0" xfId="0" applyFont="1" applyProtection="1"/>
    <xf numFmtId="0" fontId="5" fillId="0" borderId="0" xfId="0" applyFont="1" applyProtection="1"/>
    <xf numFmtId="14" fontId="18" fillId="0" borderId="0" xfId="0" applyNumberFormat="1" applyFont="1" applyProtection="1"/>
    <xf numFmtId="14" fontId="13" fillId="0" borderId="0" xfId="0" applyNumberFormat="1" applyFont="1" applyProtection="1"/>
    <xf numFmtId="2" fontId="13" fillId="6" borderId="0" xfId="0" applyNumberFormat="1" applyFont="1" applyFill="1" applyProtection="1"/>
    <xf numFmtId="0" fontId="13" fillId="0" borderId="0" xfId="0" quotePrefix="1" applyFont="1" applyFill="1" applyProtection="1"/>
    <xf numFmtId="2" fontId="13" fillId="0" borderId="0" xfId="0" applyNumberFormat="1" applyFont="1" applyProtection="1"/>
    <xf numFmtId="0" fontId="15" fillId="0" borderId="0" xfId="0" applyFont="1" applyProtection="1"/>
    <xf numFmtId="0" fontId="13" fillId="0" borderId="0" xfId="0" applyFont="1" applyFill="1" applyProtection="1"/>
    <xf numFmtId="10" fontId="13" fillId="6" borderId="0" xfId="0" applyNumberFormat="1" applyFont="1" applyFill="1" applyProtection="1"/>
    <xf numFmtId="0" fontId="14" fillId="0" borderId="0" xfId="0" applyFont="1" applyProtection="1"/>
    <xf numFmtId="10" fontId="13" fillId="0" borderId="0" xfId="0" applyNumberFormat="1" applyFont="1" applyFill="1" applyProtection="1"/>
    <xf numFmtId="0" fontId="12" fillId="0" borderId="0" xfId="0" applyFont="1" applyProtection="1"/>
    <xf numFmtId="0" fontId="3" fillId="0" borderId="0" xfId="0" applyFont="1" applyProtection="1"/>
    <xf numFmtId="10" fontId="6" fillId="0" borderId="0" xfId="0" applyNumberFormat="1" applyFont="1" applyProtection="1"/>
    <xf numFmtId="0" fontId="6" fillId="0" borderId="0" xfId="0" applyNumberFormat="1" applyFont="1" applyProtection="1"/>
    <xf numFmtId="0" fontId="3" fillId="0" borderId="0" xfId="0" applyFont="1" applyAlignment="1" applyProtection="1">
      <alignment horizontal="left"/>
    </xf>
    <xf numFmtId="2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49" fontId="0" fillId="0" borderId="0" xfId="0" applyNumberFormat="1" applyProtection="1"/>
    <xf numFmtId="2" fontId="6" fillId="0" borderId="0" xfId="0" applyNumberFormat="1" applyFont="1" applyProtection="1"/>
    <xf numFmtId="2" fontId="6" fillId="0" borderId="0" xfId="0" applyNumberFormat="1" applyFont="1" applyFill="1" applyAlignment="1" applyProtection="1">
      <alignment horizontal="left"/>
    </xf>
    <xf numFmtId="2" fontId="13" fillId="0" borderId="0" xfId="0" applyNumberFormat="1" applyFont="1" applyFill="1" applyAlignment="1" applyProtection="1">
      <alignment horizontal="left"/>
    </xf>
    <xf numFmtId="0" fontId="6" fillId="0" borderId="0" xfId="0" applyFont="1" applyFill="1" applyProtection="1"/>
    <xf numFmtId="49" fontId="12" fillId="2" borderId="1" xfId="0" applyNumberFormat="1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left"/>
      <protection locked="0"/>
    </xf>
    <xf numFmtId="3" fontId="12" fillId="2" borderId="1" xfId="0" applyNumberFormat="1" applyFont="1" applyFill="1" applyBorder="1" applyAlignment="1" applyProtection="1">
      <alignment horizontal="left"/>
      <protection locked="0"/>
    </xf>
    <xf numFmtId="0" fontId="0" fillId="3" borderId="0" xfId="0" applyFill="1" applyBorder="1" applyProtection="1"/>
    <xf numFmtId="0" fontId="12" fillId="3" borderId="0" xfId="130" applyFont="1" applyFill="1" applyBorder="1" applyAlignment="1" applyProtection="1"/>
    <xf numFmtId="0" fontId="3" fillId="3" borderId="0" xfId="0" applyFont="1" applyFill="1" applyProtection="1"/>
    <xf numFmtId="0" fontId="29" fillId="0" borderId="0" xfId="1" applyFont="1" applyAlignment="1" applyProtection="1">
      <alignment horizontal="left"/>
    </xf>
    <xf numFmtId="0" fontId="0" fillId="3" borderId="0" xfId="0" applyFill="1" applyProtection="1"/>
    <xf numFmtId="0" fontId="20" fillId="3" borderId="0" xfId="1" applyFont="1" applyFill="1" applyAlignment="1" applyProtection="1">
      <alignment horizontal="left"/>
    </xf>
    <xf numFmtId="0" fontId="8" fillId="2" borderId="8" xfId="0" applyFont="1" applyFill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left"/>
      <protection locked="0"/>
    </xf>
    <xf numFmtId="0" fontId="8" fillId="2" borderId="10" xfId="0" applyFont="1" applyFill="1" applyBorder="1" applyAlignment="1" applyProtection="1">
      <alignment horizontal="left"/>
      <protection locked="0"/>
    </xf>
    <xf numFmtId="0" fontId="29" fillId="3" borderId="0" xfId="1" applyFont="1" applyFill="1" applyBorder="1" applyAlignment="1" applyProtection="1">
      <alignment horizontal="left"/>
    </xf>
    <xf numFmtId="0" fontId="29" fillId="0" borderId="0" xfId="1" applyFont="1" applyAlignment="1" applyProtection="1">
      <alignment horizontal="left"/>
    </xf>
    <xf numFmtId="0" fontId="0" fillId="0" borderId="1" xfId="0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6" fillId="3" borderId="13" xfId="0" applyFont="1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36" fillId="3" borderId="0" xfId="1" applyFont="1" applyFill="1" applyAlignment="1" applyProtection="1">
      <alignment horizontal="left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6" fillId="0" borderId="0" xfId="1" applyFont="1" applyAlignment="1" applyProtection="1"/>
    <xf numFmtId="0" fontId="5" fillId="3" borderId="0" xfId="0" applyFont="1" applyFill="1" applyBorder="1" applyAlignment="1">
      <alignment horizontal="left"/>
    </xf>
    <xf numFmtId="0" fontId="20" fillId="0" borderId="11" xfId="1" applyBorder="1" applyAlignment="1" applyProtection="1"/>
    <xf numFmtId="0" fontId="20" fillId="0" borderId="0" xfId="1" applyBorder="1" applyAlignment="1" applyProtection="1"/>
    <xf numFmtId="0" fontId="6" fillId="3" borderId="13" xfId="0" applyFont="1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24" fillId="3" borderId="14" xfId="0" applyFont="1" applyFill="1" applyBorder="1" applyAlignment="1" applyProtection="1">
      <alignment horizontal="left" vertical="top" wrapText="1"/>
      <protection locked="0"/>
    </xf>
    <xf numFmtId="0" fontId="24" fillId="3" borderId="3" xfId="0" applyFont="1" applyFill="1" applyBorder="1" applyAlignment="1" applyProtection="1">
      <alignment horizontal="left" vertical="top" wrapText="1"/>
      <protection locked="0"/>
    </xf>
    <xf numFmtId="0" fontId="24" fillId="3" borderId="4" xfId="0" applyFont="1" applyFill="1" applyBorder="1" applyAlignment="1" applyProtection="1">
      <alignment horizontal="left" vertical="top" wrapText="1"/>
      <protection locked="0"/>
    </xf>
    <xf numFmtId="0" fontId="24" fillId="3" borderId="6" xfId="0" applyFont="1" applyFill="1" applyBorder="1" applyAlignment="1" applyProtection="1">
      <alignment horizontal="left" vertical="top" wrapText="1"/>
      <protection locked="0"/>
    </xf>
    <xf numFmtId="0" fontId="24" fillId="3" borderId="7" xfId="0" applyFont="1" applyFill="1" applyBorder="1" applyAlignment="1" applyProtection="1">
      <alignment horizontal="left" vertical="top" wrapText="1"/>
      <protection locked="0"/>
    </xf>
    <xf numFmtId="0" fontId="20" fillId="0" borderId="0" xfId="1" applyAlignment="1" applyProtection="1"/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1" fontId="0" fillId="0" borderId="8" xfId="0" applyNumberFormat="1" applyBorder="1" applyAlignment="1">
      <alignment horizontal="left"/>
    </xf>
    <xf numFmtId="1" fontId="0" fillId="0" borderId="9" xfId="0" applyNumberFormat="1" applyBorder="1" applyAlignment="1">
      <alignment horizontal="left"/>
    </xf>
    <xf numFmtId="1" fontId="0" fillId="0" borderId="10" xfId="0" applyNumberFormat="1" applyBorder="1" applyAlignment="1">
      <alignment horizontal="left"/>
    </xf>
    <xf numFmtId="1" fontId="0" fillId="0" borderId="8" xfId="0" applyNumberFormat="1" applyFill="1" applyBorder="1" applyAlignment="1">
      <alignment horizontal="left"/>
    </xf>
    <xf numFmtId="1" fontId="0" fillId="0" borderId="10" xfId="0" applyNumberFormat="1" applyFill="1" applyBorder="1" applyAlignment="1">
      <alignment horizontal="left"/>
    </xf>
    <xf numFmtId="0" fontId="3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9" fontId="0" fillId="0" borderId="8" xfId="0" applyNumberFormat="1" applyFill="1" applyBorder="1" applyAlignment="1">
      <alignment horizontal="left"/>
    </xf>
    <xf numFmtId="9" fontId="0" fillId="0" borderId="9" xfId="0" applyNumberFormat="1" applyFill="1" applyBorder="1" applyAlignment="1">
      <alignment horizontal="left"/>
    </xf>
    <xf numFmtId="9" fontId="0" fillId="0" borderId="10" xfId="0" applyNumberFormat="1" applyFill="1" applyBorder="1" applyAlignment="1">
      <alignment horizontal="left"/>
    </xf>
    <xf numFmtId="1" fontId="0" fillId="0" borderId="4" xfId="0" applyNumberFormat="1" applyBorder="1" applyAlignment="1">
      <alignment horizontal="left"/>
    </xf>
    <xf numFmtId="1" fontId="0" fillId="0" borderId="7" xfId="0" applyNumberForma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9" xfId="0" applyNumberFormat="1" applyFill="1" applyBorder="1" applyAlignment="1">
      <alignment horizontal="left"/>
    </xf>
  </cellXfs>
  <cellStyles count="178">
    <cellStyle name="Hyperlink" xfId="1" builtinId="8"/>
    <cellStyle name="Normal" xfId="0" builtinId="0"/>
    <cellStyle name="Normal 10" xfId="2"/>
    <cellStyle name="Normal 10 10" xfId="3"/>
    <cellStyle name="Normal 10 11" xfId="4"/>
    <cellStyle name="Normal 10 12" xfId="5"/>
    <cellStyle name="Normal 10 13" xfId="6"/>
    <cellStyle name="Normal 10 14" xfId="7"/>
    <cellStyle name="Normal 10 15" xfId="8"/>
    <cellStyle name="Normal 10 16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1 10" xfId="19"/>
    <cellStyle name="Normal 11 11" xfId="20"/>
    <cellStyle name="Normal 11 12" xfId="21"/>
    <cellStyle name="Normal 11 13" xfId="22"/>
    <cellStyle name="Normal 11 14" xfId="23"/>
    <cellStyle name="Normal 11 15" xfId="24"/>
    <cellStyle name="Normal 11 16" xfId="25"/>
    <cellStyle name="Normal 11 2" xfId="26"/>
    <cellStyle name="Normal 11 3" xfId="27"/>
    <cellStyle name="Normal 11 4" xfId="28"/>
    <cellStyle name="Normal 11 5" xfId="29"/>
    <cellStyle name="Normal 11 6" xfId="30"/>
    <cellStyle name="Normal 11 7" xfId="31"/>
    <cellStyle name="Normal 11 8" xfId="32"/>
    <cellStyle name="Normal 11 9" xfId="33"/>
    <cellStyle name="Normal 12" xfId="34"/>
    <cellStyle name="Normal 12 10" xfId="35"/>
    <cellStyle name="Normal 12 11" xfId="36"/>
    <cellStyle name="Normal 12 12" xfId="37"/>
    <cellStyle name="Normal 12 13" xfId="38"/>
    <cellStyle name="Normal 12 14" xfId="39"/>
    <cellStyle name="Normal 12 15" xfId="40"/>
    <cellStyle name="Normal 12 16" xfId="41"/>
    <cellStyle name="Normal 12 2" xfId="42"/>
    <cellStyle name="Normal 12 3" xfId="43"/>
    <cellStyle name="Normal 12 4" xfId="44"/>
    <cellStyle name="Normal 12 5" xfId="45"/>
    <cellStyle name="Normal 12 6" xfId="46"/>
    <cellStyle name="Normal 12 7" xfId="47"/>
    <cellStyle name="Normal 12 8" xfId="48"/>
    <cellStyle name="Normal 12 9" xfId="49"/>
    <cellStyle name="Normal 13" xfId="50"/>
    <cellStyle name="Normal 13 10" xfId="51"/>
    <cellStyle name="Normal 13 11" xfId="52"/>
    <cellStyle name="Normal 13 12" xfId="53"/>
    <cellStyle name="Normal 13 13" xfId="54"/>
    <cellStyle name="Normal 13 14" xfId="55"/>
    <cellStyle name="Normal 13 15" xfId="56"/>
    <cellStyle name="Normal 13 16" xfId="57"/>
    <cellStyle name="Normal 13 2" xfId="58"/>
    <cellStyle name="Normal 13 3" xfId="59"/>
    <cellStyle name="Normal 13 4" xfId="60"/>
    <cellStyle name="Normal 13 5" xfId="61"/>
    <cellStyle name="Normal 13 6" xfId="62"/>
    <cellStyle name="Normal 13 7" xfId="63"/>
    <cellStyle name="Normal 13 8" xfId="64"/>
    <cellStyle name="Normal 13 9" xfId="65"/>
    <cellStyle name="Normal 2" xfId="66"/>
    <cellStyle name="Normal 2 10" xfId="67"/>
    <cellStyle name="Normal 2 11" xfId="68"/>
    <cellStyle name="Normal 2 12" xfId="69"/>
    <cellStyle name="Normal 2 13" xfId="70"/>
    <cellStyle name="Normal 2 14" xfId="71"/>
    <cellStyle name="Normal 2 15" xfId="72"/>
    <cellStyle name="Normal 2 16" xfId="73"/>
    <cellStyle name="Normal 2 2" xfId="74"/>
    <cellStyle name="Normal 2 3" xfId="75"/>
    <cellStyle name="Normal 2 4" xfId="76"/>
    <cellStyle name="Normal 2 5" xfId="77"/>
    <cellStyle name="Normal 2 6" xfId="78"/>
    <cellStyle name="Normal 2 7" xfId="79"/>
    <cellStyle name="Normal 2 8" xfId="80"/>
    <cellStyle name="Normal 2 9" xfId="81"/>
    <cellStyle name="Normal 3" xfId="82"/>
    <cellStyle name="Normal 3 10" xfId="83"/>
    <cellStyle name="Normal 3 11" xfId="84"/>
    <cellStyle name="Normal 3 12" xfId="85"/>
    <cellStyle name="Normal 3 13" xfId="86"/>
    <cellStyle name="Normal 3 14" xfId="87"/>
    <cellStyle name="Normal 3 15" xfId="88"/>
    <cellStyle name="Normal 3 16" xfId="89"/>
    <cellStyle name="Normal 3 2" xfId="90"/>
    <cellStyle name="Normal 3 3" xfId="91"/>
    <cellStyle name="Normal 3 4" xfId="92"/>
    <cellStyle name="Normal 3 5" xfId="93"/>
    <cellStyle name="Normal 3 6" xfId="94"/>
    <cellStyle name="Normal 3 7" xfId="95"/>
    <cellStyle name="Normal 3 8" xfId="96"/>
    <cellStyle name="Normal 3 9" xfId="97"/>
    <cellStyle name="Normal 4" xfId="98"/>
    <cellStyle name="Normal 4 10" xfId="99"/>
    <cellStyle name="Normal 4 11" xfId="100"/>
    <cellStyle name="Normal 4 12" xfId="101"/>
    <cellStyle name="Normal 4 13" xfId="102"/>
    <cellStyle name="Normal 4 14" xfId="103"/>
    <cellStyle name="Normal 4 15" xfId="104"/>
    <cellStyle name="Normal 4 16" xfId="105"/>
    <cellStyle name="Normal 4 2" xfId="106"/>
    <cellStyle name="Normal 4 3" xfId="107"/>
    <cellStyle name="Normal 4 4" xfId="108"/>
    <cellStyle name="Normal 4 5" xfId="109"/>
    <cellStyle name="Normal 4 6" xfId="110"/>
    <cellStyle name="Normal 4 7" xfId="111"/>
    <cellStyle name="Normal 4 8" xfId="112"/>
    <cellStyle name="Normal 4 9" xfId="113"/>
    <cellStyle name="Normal 5" xfId="114"/>
    <cellStyle name="Normal 5 10" xfId="115"/>
    <cellStyle name="Normal 5 11" xfId="116"/>
    <cellStyle name="Normal 5 12" xfId="117"/>
    <cellStyle name="Normal 5 13" xfId="118"/>
    <cellStyle name="Normal 5 14" xfId="119"/>
    <cellStyle name="Normal 5 15" xfId="120"/>
    <cellStyle name="Normal 5 16" xfId="121"/>
    <cellStyle name="Normal 5 2" xfId="122"/>
    <cellStyle name="Normal 5 3" xfId="123"/>
    <cellStyle name="Normal 5 4" xfId="124"/>
    <cellStyle name="Normal 5 5" xfId="125"/>
    <cellStyle name="Normal 5 6" xfId="126"/>
    <cellStyle name="Normal 5 7" xfId="127"/>
    <cellStyle name="Normal 5 8" xfId="128"/>
    <cellStyle name="Normal 5 9" xfId="129"/>
    <cellStyle name="Normal 6" xfId="130"/>
    <cellStyle name="Normal 6 10" xfId="131"/>
    <cellStyle name="Normal 6 11" xfId="132"/>
    <cellStyle name="Normal 6 12" xfId="133"/>
    <cellStyle name="Normal 6 13" xfId="134"/>
    <cellStyle name="Normal 6 14" xfId="135"/>
    <cellStyle name="Normal 6 15" xfId="136"/>
    <cellStyle name="Normal 6 16" xfId="137"/>
    <cellStyle name="Normal 6 2" xfId="138"/>
    <cellStyle name="Normal 6 3" xfId="139"/>
    <cellStyle name="Normal 6 4" xfId="140"/>
    <cellStyle name="Normal 6 5" xfId="141"/>
    <cellStyle name="Normal 6 6" xfId="142"/>
    <cellStyle name="Normal 6 7" xfId="143"/>
    <cellStyle name="Normal 6 8" xfId="144"/>
    <cellStyle name="Normal 6 9" xfId="145"/>
    <cellStyle name="Normal 8" xfId="146"/>
    <cellStyle name="Normal 8 10" xfId="147"/>
    <cellStyle name="Normal 8 11" xfId="148"/>
    <cellStyle name="Normal 8 12" xfId="149"/>
    <cellStyle name="Normal 8 13" xfId="150"/>
    <cellStyle name="Normal 8 14" xfId="151"/>
    <cellStyle name="Normal 8 15" xfId="152"/>
    <cellStyle name="Normal 8 16" xfId="153"/>
    <cellStyle name="Normal 8 2" xfId="154"/>
    <cellStyle name="Normal 8 3" xfId="155"/>
    <cellStyle name="Normal 8 4" xfId="156"/>
    <cellStyle name="Normal 8 5" xfId="157"/>
    <cellStyle name="Normal 8 6" xfId="158"/>
    <cellStyle name="Normal 8 7" xfId="159"/>
    <cellStyle name="Normal 8 8" xfId="160"/>
    <cellStyle name="Normal 8 9" xfId="161"/>
    <cellStyle name="Normal 9" xfId="162"/>
    <cellStyle name="Normal 9 10" xfId="163"/>
    <cellStyle name="Normal 9 11" xfId="164"/>
    <cellStyle name="Normal 9 12" xfId="165"/>
    <cellStyle name="Normal 9 13" xfId="166"/>
    <cellStyle name="Normal 9 14" xfId="167"/>
    <cellStyle name="Normal 9 15" xfId="168"/>
    <cellStyle name="Normal 9 16" xfId="169"/>
    <cellStyle name="Normal 9 2" xfId="170"/>
    <cellStyle name="Normal 9 3" xfId="171"/>
    <cellStyle name="Normal 9 4" xfId="172"/>
    <cellStyle name="Normal 9 5" xfId="173"/>
    <cellStyle name="Normal 9 6" xfId="174"/>
    <cellStyle name="Normal 9 7" xfId="175"/>
    <cellStyle name="Normal 9 8" xfId="176"/>
    <cellStyle name="Normal 9 9" xfId="177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chartsheet" Target="chartsheets/sheet1.xml"/><Relationship Id="rId5" Type="http://schemas.openxmlformats.org/officeDocument/2006/relationships/worksheet" Target="worksheets/sheet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CO2 Breakdown</a:t>
            </a:r>
          </a:p>
        </c:rich>
      </c:tx>
      <c:layout>
        <c:manualLayout>
          <c:xMode val="edge"/>
          <c:yMode val="edge"/>
          <c:x val="0.295349050072169"/>
          <c:y val="0.17409936589784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4456207387932"/>
          <c:y val="0.420354890492971"/>
          <c:w val="0.146050750350793"/>
          <c:h val="0.433629255455907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572A7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89A54E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198A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3A9CF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00454205368287928"/>
                  <c:y val="-0.06176974237443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0314465408805032"/>
                  <c:y val="-0.09594095940959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0208131530728471"/>
                  <c:y val="0.01197576778917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0240055959986134"/>
                  <c:y val="0.1048900252782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00367228593070161"/>
                  <c:y val="0.02154021444993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'Enter your info here'!$Q$206:$Q$213</c:f>
              <c:strCache>
                <c:ptCount val="8"/>
                <c:pt idx="0">
                  <c:v>Vehicle 1</c:v>
                </c:pt>
                <c:pt idx="4">
                  <c:v>kWh</c:v>
                </c:pt>
                <c:pt idx="5">
                  <c:v>Gas</c:v>
                </c:pt>
                <c:pt idx="6">
                  <c:v>Flights</c:v>
                </c:pt>
                <c:pt idx="7">
                  <c:v>Garbage</c:v>
                </c:pt>
              </c:strCache>
            </c:strRef>
          </c:cat>
          <c:val>
            <c:numRef>
              <c:f>'Enter your info here'!$R$206:$R$213</c:f>
              <c:numCache>
                <c:formatCode>0.00%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2" r="0.750000000000002" t="1.0" header="0.5" footer="0.5"/>
    <c:pageSetup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CO2 Emissions</a:t>
            </a:r>
          </a:p>
        </c:rich>
      </c:tx>
      <c:layout>
        <c:manualLayout>
          <c:xMode val="edge"/>
          <c:yMode val="edge"/>
          <c:x val="0.377434302193707"/>
          <c:y val="0.098512168933428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283950617284"/>
          <c:y val="0.190909090909091"/>
          <c:w val="0.864197964991422"/>
          <c:h val="0.613636704121928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'Enter your info here'!$Z$206:$Z$208</c:f>
              <c:strCache>
                <c:ptCount val="3"/>
                <c:pt idx="0">
                  <c:v>0</c:v>
                </c:pt>
                <c:pt idx="1">
                  <c:v>Average U.S. Footprint for a Family Your Size*</c:v>
                </c:pt>
                <c:pt idx="2">
                  <c:v>Kyoto Allowance**</c:v>
                </c:pt>
              </c:strCache>
            </c:strRef>
          </c:cat>
          <c:val>
            <c:numRef>
              <c:f>'Enter your info here'!$AA$206:$AA$208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977544"/>
        <c:axId val="2080981560"/>
      </c:barChart>
      <c:catAx>
        <c:axId val="2080977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0981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0981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Pounds of CO2 Emissions per Year</a:t>
                </a:r>
              </a:p>
            </c:rich>
          </c:tx>
          <c:layout>
            <c:manualLayout>
              <c:xMode val="edge"/>
              <c:yMode val="edge"/>
              <c:x val="0.00173860211917955"/>
              <c:y val="0.213217609162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0977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2" r="0.750000000000002" t="1.0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CO2 Breakdown</a:t>
            </a:r>
          </a:p>
        </c:rich>
      </c:tx>
      <c:layout>
        <c:manualLayout>
          <c:xMode val="edge"/>
          <c:yMode val="edge"/>
          <c:x val="0.42730294485849"/>
          <c:y val="0.019575869064401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9346210995542"/>
          <c:y val="0.384279475982533"/>
          <c:w val="0.203566121842496"/>
          <c:h val="0.299126637554585"/>
        </c:manualLayout>
      </c:layout>
      <c:pieChart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'Enter your info here'!$E$206:$E$213</c:f>
              <c:strCache>
                <c:ptCount val="8"/>
                <c:pt idx="0">
                  <c:v>Vehicle 1</c:v>
                </c:pt>
                <c:pt idx="4">
                  <c:v>kWh</c:v>
                </c:pt>
                <c:pt idx="5">
                  <c:v>Gas</c:v>
                </c:pt>
                <c:pt idx="6">
                  <c:v>Flights</c:v>
                </c:pt>
                <c:pt idx="7">
                  <c:v>Garbage</c:v>
                </c:pt>
              </c:strCache>
            </c:strRef>
          </c:cat>
          <c:val>
            <c:numRef>
              <c:f>'Enter your info here'!$F$206:$F$213</c:f>
              <c:numCache>
                <c:formatCode>0.00%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7161961367013"/>
          <c:y val="0.441048034934498"/>
          <c:w val="0.0772659732540862"/>
          <c:h val="0.27729257641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Carbon Emissions</a:t>
            </a:r>
          </a:p>
        </c:rich>
      </c:tx>
      <c:layout>
        <c:manualLayout>
          <c:xMode val="edge"/>
          <c:yMode val="edge"/>
          <c:x val="0.3774343832021"/>
          <c:y val="0.060234251968503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333110251861"/>
          <c:y val="0.204166251289365"/>
          <c:w val="0.756578137230442"/>
          <c:h val="0.6333320448159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'Enter your info here'!$G$216:$G$220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'Enter your info here'!$H$216:$H$220</c:f>
              <c:numCache>
                <c:formatCode>0.00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243720"/>
        <c:axId val="2078247768"/>
      </c:barChart>
      <c:catAx>
        <c:axId val="20782437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8247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8247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Pounds of CO2 per Year</a:t>
                </a:r>
              </a:p>
            </c:rich>
          </c:tx>
          <c:layout>
            <c:manualLayout>
              <c:xMode val="edge"/>
              <c:yMode val="edge"/>
              <c:x val="0.0338477344937146"/>
              <c:y val="0.2493638451443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82437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Electric Use</a:t>
            </a:r>
          </a:p>
        </c:rich>
      </c:tx>
      <c:layout>
        <c:manualLayout>
          <c:xMode val="edge"/>
          <c:yMode val="edge"/>
          <c:x val="0.430215003064737"/>
          <c:y val="0.09851155702311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656529460764"/>
          <c:y val="0.193548704597409"/>
          <c:w val="0.698602113544285"/>
          <c:h val="0.6451622430059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'Enter your info here'!$J$216:$J$220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'Enter your info here'!$K$216:$K$220</c:f>
              <c:numCache>
                <c:formatCode>0.00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419192"/>
        <c:axId val="2077415128"/>
      </c:barChart>
      <c:catAx>
        <c:axId val="20774191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7415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7415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Pounds of CO2 per Year</a:t>
                </a:r>
              </a:p>
            </c:rich>
          </c:tx>
          <c:layout>
            <c:manualLayout>
              <c:xMode val="edge"/>
              <c:yMode val="edge"/>
              <c:x val="0.0210688858503465"/>
              <c:y val="0.3058737617475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74191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1" r="0.750000000000001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Vehicle</a:t>
            </a:r>
            <a:r>
              <a:rPr lang="en-US" baseline="0"/>
              <a:t> </a:t>
            </a:r>
            <a:r>
              <a:rPr lang="en-US"/>
              <a:t>Use</a:t>
            </a:r>
          </a:p>
        </c:rich>
      </c:tx>
      <c:layout>
        <c:manualLayout>
          <c:xMode val="edge"/>
          <c:yMode val="edge"/>
          <c:x val="0.430214688732771"/>
          <c:y val="0.078431253785584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664507250628"/>
          <c:y val="0.20940192787828"/>
          <c:w val="0.724550192047358"/>
          <c:h val="0.6752143796891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'Enter your info here'!$M$216:$M$220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'Enter your info here'!$N$216:$N$220</c:f>
              <c:numCache>
                <c:formatCode>0.00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381480"/>
        <c:axId val="2077377416"/>
      </c:barChart>
      <c:catAx>
        <c:axId val="2077381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7377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7377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Pounds of CO2 per Year</a:t>
                </a:r>
              </a:p>
            </c:rich>
          </c:tx>
          <c:layout>
            <c:manualLayout>
              <c:xMode val="edge"/>
              <c:yMode val="edge"/>
              <c:x val="0.019472865293036"/>
              <c:y val="0.2660744330035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73814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1" r="0.750000000000001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Home Heating </a:t>
            </a:r>
          </a:p>
        </c:rich>
      </c:tx>
      <c:layout>
        <c:manualLayout>
          <c:xMode val="edge"/>
          <c:yMode val="edge"/>
          <c:x val="0.40317441484198"/>
          <c:y val="0.10605292071049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555698196466"/>
          <c:y val="0.236433661061537"/>
          <c:w val="0.692758964519361"/>
          <c:h val="0.6666654049603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'Enter your info here'!$P$216:$P$220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'Enter your info here'!$Q$216:$Q$220</c:f>
              <c:numCache>
                <c:formatCode>0.00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346776"/>
        <c:axId val="2077342712"/>
      </c:barChart>
      <c:catAx>
        <c:axId val="207734677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73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7342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Pounds of CO2 per Year</a:t>
                </a:r>
              </a:p>
            </c:rich>
          </c:tx>
          <c:layout>
            <c:manualLayout>
              <c:xMode val="edge"/>
              <c:yMode val="edge"/>
              <c:x val="0.0118931537667381"/>
              <c:y val="0.34887383263138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734677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1" r="0.750000000000001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Flights</a:t>
            </a:r>
          </a:p>
        </c:rich>
      </c:tx>
      <c:layout>
        <c:manualLayout>
          <c:xMode val="edge"/>
          <c:yMode val="edge"/>
          <c:x val="0.458948749827324"/>
          <c:y val="0.098511676425062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46855985993"/>
          <c:y val="0.21367543661049"/>
          <c:w val="0.709551994601301"/>
          <c:h val="0.6923084146179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'Enter your info here'!$S$216:$S$220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'Enter your info here'!$T$216:$T$220</c:f>
              <c:numCache>
                <c:formatCode>0.00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311160"/>
        <c:axId val="2077307096"/>
      </c:barChart>
      <c:catAx>
        <c:axId val="20773111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7307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7307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Pounds of CO2 per Year</a:t>
                </a:r>
              </a:p>
            </c:rich>
          </c:tx>
          <c:layout>
            <c:manualLayout>
              <c:xMode val="edge"/>
              <c:yMode val="edge"/>
              <c:x val="0.0177699498089055"/>
              <c:y val="0.31520559930008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731116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1" r="0.750000000000001" t="1.0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Garbage</a:t>
            </a:r>
          </a:p>
        </c:rich>
      </c:tx>
      <c:layout>
        <c:manualLayout>
          <c:xMode val="edge"/>
          <c:yMode val="edge"/>
          <c:x val="0.450751451523105"/>
          <c:y val="0.10252200092635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616161616162"/>
          <c:y val="0.189075630252101"/>
          <c:w val="0.725252882956954"/>
          <c:h val="0.68067261802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'Enter your info here'!$V$216:$V$220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'Enter your info here'!$W$216:$W$220</c:f>
              <c:numCache>
                <c:formatCode>0.00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275160"/>
        <c:axId val="2077271096"/>
      </c:barChart>
      <c:catAx>
        <c:axId val="20772751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7271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7271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Pounds of CO2 per Year</a:t>
                </a:r>
              </a:p>
            </c:rich>
          </c:tx>
          <c:layout>
            <c:manualLayout>
              <c:xMode val="edge"/>
              <c:yMode val="edge"/>
              <c:x val="0.0277691879424163"/>
              <c:y val="0.33812016145040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7275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2" r="0.750000000000002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CO2 Emissions</a:t>
            </a:r>
          </a:p>
        </c:rich>
      </c:tx>
      <c:layout>
        <c:manualLayout>
          <c:xMode val="edge"/>
          <c:yMode val="edge"/>
          <c:x val="0.377434302193707"/>
          <c:y val="0.098512261958444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02469135802"/>
          <c:y val="0.205526726560061"/>
          <c:w val="0.85390989397962"/>
          <c:h val="0.609091247054358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'Enter your info here'!$B$206:$B$208</c:f>
              <c:strCache>
                <c:ptCount val="3"/>
                <c:pt idx="0">
                  <c:v>0</c:v>
                </c:pt>
                <c:pt idx="1">
                  <c:v>Average U.S. Footprint for a Family Your Size*</c:v>
                </c:pt>
                <c:pt idx="2">
                  <c:v>Kyoto Allowance**</c:v>
                </c:pt>
              </c:strCache>
            </c:strRef>
          </c:cat>
          <c:val>
            <c:numRef>
              <c:f>'Enter your info here'!$C$206:$C$208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197720"/>
        <c:axId val="2078201736"/>
      </c:barChart>
      <c:catAx>
        <c:axId val="2078197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8201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8201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Pounds of CO2 Emissions per Year</a:t>
                </a:r>
              </a:p>
            </c:rich>
          </c:tx>
          <c:layout>
            <c:manualLayout>
              <c:xMode val="edge"/>
              <c:yMode val="edge"/>
              <c:x val="0.00173860211917955"/>
              <c:y val="0.2132175933955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8197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1" r="0.750000000000001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CO2 Breakdown</a:t>
            </a:r>
          </a:p>
        </c:rich>
      </c:tx>
      <c:layout>
        <c:manualLayout>
          <c:xMode val="edge"/>
          <c:yMode val="edge"/>
          <c:x val="0.295349057930259"/>
          <c:y val="0.1860397738744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7618831366525"/>
          <c:y val="0.41880385575656"/>
          <c:w val="0.141368944899099"/>
          <c:h val="0.405983329559931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572A7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89A54E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198A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3A9CF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00902873781998624"/>
                  <c:y val="-0.0140086966741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00299867096765576"/>
                  <c:y val="-0.05312743369765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0772117547806524"/>
                  <c:y val="-0.0580335150413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0539561070491188"/>
                  <c:y val="0.027454068241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00813504083450348"/>
                  <c:y val="-0.0002435657476576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'Enter your info here'!$E$206:$E$213</c:f>
              <c:strCache>
                <c:ptCount val="8"/>
                <c:pt idx="0">
                  <c:v>Vehicle 1</c:v>
                </c:pt>
                <c:pt idx="4">
                  <c:v>kWh</c:v>
                </c:pt>
                <c:pt idx="5">
                  <c:v>Gas</c:v>
                </c:pt>
                <c:pt idx="6">
                  <c:v>Flights</c:v>
                </c:pt>
                <c:pt idx="7">
                  <c:v>Garbage</c:v>
                </c:pt>
              </c:strCache>
            </c:strRef>
          </c:cat>
          <c:val>
            <c:numRef>
              <c:f>'Enter your info here'!$F$206:$F$213</c:f>
              <c:numCache>
                <c:formatCode>0.00%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1" r="0.750000000000001" t="1.0" header="0.5" footer="0.5"/>
    <c:pageSetup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CO2 Emissions</a:t>
            </a:r>
          </a:p>
        </c:rich>
      </c:tx>
      <c:layout>
        <c:manualLayout>
          <c:xMode val="edge"/>
          <c:yMode val="edge"/>
          <c:x val="0.377434302193707"/>
          <c:y val="0.098512168933428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22633744856"/>
          <c:y val="0.209090909090909"/>
          <c:w val="0.874486036003225"/>
          <c:h val="0.6045457899867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'Enter your info here'!$H$206:$H$208</c:f>
              <c:strCache>
                <c:ptCount val="3"/>
                <c:pt idx="0">
                  <c:v>0</c:v>
                </c:pt>
                <c:pt idx="1">
                  <c:v>Average U.S. Footprint for a Family Your Size*</c:v>
                </c:pt>
                <c:pt idx="2">
                  <c:v>Kyoto Allowance**</c:v>
                </c:pt>
              </c:strCache>
            </c:strRef>
          </c:cat>
          <c:val>
            <c:numRef>
              <c:f>'Enter your info here'!$I$206:$I$208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702040"/>
        <c:axId val="2080706056"/>
      </c:barChart>
      <c:catAx>
        <c:axId val="2080702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0706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0706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Pounds of CO2 Emissions per Year</a:t>
                </a:r>
              </a:p>
            </c:rich>
          </c:tx>
          <c:layout>
            <c:manualLayout>
              <c:xMode val="edge"/>
              <c:yMode val="edge"/>
              <c:x val="0.00173860211917955"/>
              <c:y val="0.213217609162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0702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1" r="0.750000000000001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CO2 Breakdown</a:t>
            </a:r>
          </a:p>
        </c:rich>
      </c:tx>
      <c:layout>
        <c:manualLayout>
          <c:xMode val="edge"/>
          <c:yMode val="edge"/>
          <c:x val="0.295349050072169"/>
          <c:y val="0.17409951415647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2101500701586"/>
          <c:y val="0.400000831118748"/>
          <c:w val="0.149031377908973"/>
          <c:h val="0.425532799062498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572A7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89A54E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198A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3A9CF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0209032077097233"/>
                  <c:y val="-0.02605549306336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0314466416888729"/>
                  <c:y val="-0.03641701037370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0208131530728471"/>
                  <c:y val="0.01197576778917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0240055298431208"/>
                  <c:y val="0.0309311336082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00367228593070161"/>
                  <c:y val="0.02154021444993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'Enter your info here'!$K$206:$K$213</c:f>
              <c:strCache>
                <c:ptCount val="8"/>
                <c:pt idx="0">
                  <c:v>Vehicle 1</c:v>
                </c:pt>
                <c:pt idx="4">
                  <c:v>kWh</c:v>
                </c:pt>
                <c:pt idx="5">
                  <c:v>Gas</c:v>
                </c:pt>
                <c:pt idx="6">
                  <c:v>Flights</c:v>
                </c:pt>
                <c:pt idx="7">
                  <c:v>Garbage</c:v>
                </c:pt>
              </c:strCache>
            </c:strRef>
          </c:cat>
          <c:val>
            <c:numRef>
              <c:f>'Enter your info here'!$L$206:$L$213</c:f>
              <c:numCache>
                <c:formatCode>0.00%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1" r="0.750000000000001" t="1.0" header="0.5" footer="0.5"/>
    <c:pageSetup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CO2 Breakdown</a:t>
            </a:r>
          </a:p>
        </c:rich>
      </c:tx>
      <c:layout>
        <c:manualLayout>
          <c:xMode val="edge"/>
          <c:yMode val="edge"/>
          <c:x val="0.295349057930259"/>
          <c:y val="0.17409976096737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2083113837023"/>
          <c:y val="0.424107142857143"/>
          <c:w val="0.139880850742267"/>
          <c:h val="0.419642857142857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572A7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89A54E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198A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3A9CF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00454205368287928"/>
                  <c:y val="-0.06176974237443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0314465408805032"/>
                  <c:y val="-0.09594095940959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0208131530728471"/>
                  <c:y val="0.01197576778917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0240055959986134"/>
                  <c:y val="0.1048900252782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00367228593070161"/>
                  <c:y val="0.02154021444993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'Enter your info here'!$W$206:$W$213</c:f>
              <c:strCache>
                <c:ptCount val="8"/>
                <c:pt idx="0">
                  <c:v>Vehicle 1</c:v>
                </c:pt>
                <c:pt idx="4">
                  <c:v>kWh</c:v>
                </c:pt>
                <c:pt idx="5">
                  <c:v>Gas</c:v>
                </c:pt>
                <c:pt idx="6">
                  <c:v>Flights</c:v>
                </c:pt>
                <c:pt idx="7">
                  <c:v>Garbage</c:v>
                </c:pt>
              </c:strCache>
            </c:strRef>
          </c:cat>
          <c:val>
            <c:numRef>
              <c:f>'Enter your info here'!$X$206:$X$213</c:f>
              <c:numCache>
                <c:formatCode>0.00%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2" r="0.750000000000002" t="1.0" header="0.5" footer="0.5"/>
    <c:pageSetup orientation="landscape" horizont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CO2 Breakdown</a:t>
            </a:r>
          </a:p>
        </c:rich>
      </c:tx>
      <c:layout>
        <c:manualLayout>
          <c:xMode val="edge"/>
          <c:yMode val="edge"/>
          <c:x val="0.295349050072169"/>
          <c:y val="0.1740997846121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0178990468868"/>
          <c:y val="0.439461402285285"/>
          <c:w val="0.141579809013524"/>
          <c:h val="0.426008502215327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572A7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89A54E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198A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3A9CF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00454205368287928"/>
                  <c:y val="-0.06176974237443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0314465408805033"/>
                  <c:y val="-0.09594095940959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0208131530728471"/>
                  <c:y val="0.01197576778917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0240055959986134"/>
                  <c:y val="0.1048900252782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00367228593070161"/>
                  <c:y val="0.02154021444993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'Enter your info here'!$AC$206:$AC$213</c:f>
              <c:strCache>
                <c:ptCount val="8"/>
                <c:pt idx="0">
                  <c:v>Vehicle 1</c:v>
                </c:pt>
                <c:pt idx="4">
                  <c:v>kWh</c:v>
                </c:pt>
                <c:pt idx="5">
                  <c:v>Gas</c:v>
                </c:pt>
                <c:pt idx="6">
                  <c:v>Flights</c:v>
                </c:pt>
                <c:pt idx="7">
                  <c:v>Garbage</c:v>
                </c:pt>
              </c:strCache>
            </c:strRef>
          </c:cat>
          <c:val>
            <c:numRef>
              <c:f>'Enter your info here'!$AD$206:$AD$213</c:f>
              <c:numCache>
                <c:formatCode>0.00%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2" r="0.750000000000002" t="1.0" header="0.5" footer="0.5"/>
    <c:pageSetup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CO2 Emissions</a:t>
            </a:r>
          </a:p>
        </c:rich>
      </c:tx>
      <c:layout>
        <c:manualLayout>
          <c:xMode val="edge"/>
          <c:yMode val="edge"/>
          <c:x val="0.377434302193707"/>
          <c:y val="0.098512168933428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87242798354"/>
          <c:y val="0.209090909090909"/>
          <c:w val="0.85596750818198"/>
          <c:h val="0.60000033291921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'Enter your info here'!$N$206:$N$208</c:f>
              <c:strCache>
                <c:ptCount val="3"/>
                <c:pt idx="0">
                  <c:v>0</c:v>
                </c:pt>
                <c:pt idx="1">
                  <c:v>Average U.S. Footprint for a Family Your Size*</c:v>
                </c:pt>
                <c:pt idx="2">
                  <c:v>Kyoto Allowance**</c:v>
                </c:pt>
              </c:strCache>
            </c:strRef>
          </c:cat>
          <c:val>
            <c:numRef>
              <c:f>'Enter your info here'!$O$206:$O$208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897896"/>
        <c:axId val="2080901912"/>
      </c:barChart>
      <c:catAx>
        <c:axId val="2080897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0901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0901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Pounds of CO2 Emissions per Year</a:t>
                </a:r>
              </a:p>
            </c:rich>
          </c:tx>
          <c:layout>
            <c:manualLayout>
              <c:xMode val="edge"/>
              <c:yMode val="edge"/>
              <c:x val="0.00173860211917955"/>
              <c:y val="0.213217609162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0897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1" r="0.750000000000001" t="1.0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CO2 Emissions</a:t>
            </a:r>
          </a:p>
        </c:rich>
      </c:tx>
      <c:layout>
        <c:manualLayout>
          <c:xMode val="edge"/>
          <c:yMode val="edge"/>
          <c:x val="0.377434302193707"/>
          <c:y val="0.098512168933428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95884773663"/>
          <c:y val="0.209090909090909"/>
          <c:w val="0.872428421800864"/>
          <c:h val="0.60000033291921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'Enter your info here'!$T$206:$T$208</c:f>
              <c:strCache>
                <c:ptCount val="3"/>
                <c:pt idx="0">
                  <c:v>0</c:v>
                </c:pt>
                <c:pt idx="1">
                  <c:v>Average U.S. Footprint for a Family Your Size*</c:v>
                </c:pt>
                <c:pt idx="2">
                  <c:v>Kyoto Allowance**</c:v>
                </c:pt>
              </c:strCache>
            </c:strRef>
          </c:cat>
          <c:val>
            <c:numRef>
              <c:f>'Enter your info here'!$U$206:$U$208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937752"/>
        <c:axId val="2080941768"/>
      </c:barChart>
      <c:catAx>
        <c:axId val="208093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0941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0941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Pounds of CO2 Emissions per Year</a:t>
                </a:r>
              </a:p>
            </c:rich>
          </c:tx>
          <c:layout>
            <c:manualLayout>
              <c:xMode val="edge"/>
              <c:yMode val="edge"/>
              <c:x val="0.00173860211917955"/>
              <c:y val="0.213217609162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0937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2" r="0.750000000000002" t="1.0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zoomScale="91" workbookViewId="0"/>
  </sheetViews>
  <pageMargins left="0.75" right="0.75" top="1" bottom="1" header="0.5" footer="0.5"/>
  <pageSetup orientation="landscape" horizontalDpi="4294967293" verticalDpi="429496729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hyperlink" Target="http://www.iowaipl.org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4" Type="http://schemas.openxmlformats.org/officeDocument/2006/relationships/chart" Target="../charts/chart15.xml"/><Relationship Id="rId5" Type="http://schemas.openxmlformats.org/officeDocument/2006/relationships/chart" Target="../charts/chart16.xml"/><Relationship Id="rId6" Type="http://schemas.openxmlformats.org/officeDocument/2006/relationships/chart" Target="../charts/chart17.xml"/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0</xdr:row>
      <xdr:rowOff>101600</xdr:rowOff>
    </xdr:from>
    <xdr:to>
      <xdr:col>2</xdr:col>
      <xdr:colOff>368300</xdr:colOff>
      <xdr:row>8</xdr:row>
      <xdr:rowOff>88900</xdr:rowOff>
    </xdr:to>
    <xdr:pic>
      <xdr:nvPicPr>
        <xdr:cNvPr id="1515" name="Picture 17" descr="Cool Congregations Filtered Transparent Whit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01600"/>
          <a:ext cx="1016000" cy="196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415925</xdr:colOff>
      <xdr:row>4</xdr:row>
      <xdr:rowOff>146051</xdr:rowOff>
    </xdr:from>
    <xdr:to>
      <xdr:col>8</xdr:col>
      <xdr:colOff>517543</xdr:colOff>
      <xdr:row>8</xdr:row>
      <xdr:rowOff>120719</xdr:rowOff>
    </xdr:to>
    <xdr:sp macro="" textlink="">
      <xdr:nvSpPr>
        <xdr:cNvPr id="19" name="TextBox 18"/>
        <xdr:cNvSpPr txBox="1"/>
      </xdr:nvSpPr>
      <xdr:spPr>
        <a:xfrm>
          <a:off x="1209675" y="1333501"/>
          <a:ext cx="398145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Step 1. Enter Your Information</a:t>
          </a:r>
        </a:p>
        <a:p>
          <a:pPr algn="l" rtl="0">
            <a:defRPr sz="1000"/>
          </a:pPr>
          <a:endParaRPr lang="en-US" sz="700" b="1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Gather your information from the past 12 months  and enter it into the gray boxes. The calculator  allows you to measure your carbon footprint 5 different times.  </a:t>
          </a:r>
        </a:p>
      </xdr:txBody>
    </xdr:sp>
    <xdr:clientData/>
  </xdr:twoCellAnchor>
  <xdr:twoCellAnchor>
    <xdr:from>
      <xdr:col>2</xdr:col>
      <xdr:colOff>415925</xdr:colOff>
      <xdr:row>2</xdr:row>
      <xdr:rowOff>28575</xdr:rowOff>
    </xdr:from>
    <xdr:to>
      <xdr:col>8</xdr:col>
      <xdr:colOff>174643</xdr:colOff>
      <xdr:row>7</xdr:row>
      <xdr:rowOff>34992</xdr:rowOff>
    </xdr:to>
    <xdr:sp macro="" textlink="">
      <xdr:nvSpPr>
        <xdr:cNvPr id="20" name="Rectangle 14"/>
        <xdr:cNvSpPr>
          <a:spLocks noChangeArrowheads="1"/>
        </xdr:cNvSpPr>
      </xdr:nvSpPr>
      <xdr:spPr bwMode="auto">
        <a:xfrm>
          <a:off x="1209675" y="800100"/>
          <a:ext cx="36671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Cool Congregations 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An Earth Stewardship Program</a:t>
          </a:r>
        </a:p>
        <a:p>
          <a:pPr algn="l" rtl="0">
            <a:defRPr sz="1000"/>
          </a:pPr>
          <a:endParaRPr lang="en-US" sz="1200" b="0" i="1" strike="noStrike">
            <a:solidFill>
              <a:srgbClr val="333399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n-US" sz="1200" b="0" i="1" strike="noStrike">
            <a:solidFill>
              <a:srgbClr val="333399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0</xdr:col>
      <xdr:colOff>266700</xdr:colOff>
      <xdr:row>62</xdr:row>
      <xdr:rowOff>200025</xdr:rowOff>
    </xdr:from>
    <xdr:to>
      <xdr:col>7</xdr:col>
      <xdr:colOff>2009458</xdr:colOff>
      <xdr:row>67</xdr:row>
      <xdr:rowOff>142671</xdr:rowOff>
    </xdr:to>
    <xdr:sp macro="" textlink="">
      <xdr:nvSpPr>
        <xdr:cNvPr id="21" name="TextBox 20"/>
        <xdr:cNvSpPr txBox="1"/>
      </xdr:nvSpPr>
      <xdr:spPr>
        <a:xfrm>
          <a:off x="228600" y="14173200"/>
          <a:ext cx="43624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Step 2.  See Your Results</a:t>
          </a:r>
          <a:r>
            <a:rPr lang="en-US" sz="14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Click on the </a:t>
          </a:r>
          <a:r>
            <a:rPr lang="en-US" sz="1200" b="0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"Your Results" </a:t>
          </a:r>
          <a:r>
            <a:rPr lang="en-US" sz="12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tab on the bottom left side of the Excel window to see your results. </a:t>
          </a:r>
        </a:p>
      </xdr:txBody>
    </xdr:sp>
    <xdr:clientData/>
  </xdr:twoCellAnchor>
  <xdr:twoCellAnchor editAs="oneCell">
    <xdr:from>
      <xdr:col>11</xdr:col>
      <xdr:colOff>1638300</xdr:colOff>
      <xdr:row>1</xdr:row>
      <xdr:rowOff>152400</xdr:rowOff>
    </xdr:from>
    <xdr:to>
      <xdr:col>15</xdr:col>
      <xdr:colOff>2070100</xdr:colOff>
      <xdr:row>6</xdr:row>
      <xdr:rowOff>63500</xdr:rowOff>
    </xdr:to>
    <xdr:pic>
      <xdr:nvPicPr>
        <xdr:cNvPr id="1519" name="Picture 7" descr="Iowa IPL 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419100"/>
          <a:ext cx="56007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314325</xdr:colOff>
      <xdr:row>5</xdr:row>
      <xdr:rowOff>66675</xdr:rowOff>
    </xdr:from>
    <xdr:to>
      <xdr:col>15</xdr:col>
      <xdr:colOff>2022747</xdr:colOff>
      <xdr:row>7</xdr:row>
      <xdr:rowOff>66675</xdr:rowOff>
    </xdr:to>
    <xdr:sp macro="" textlink="">
      <xdr:nvSpPr>
        <xdr:cNvPr id="30" name="TextBox 29">
          <a:hlinkClick xmlns:r="http://schemas.openxmlformats.org/officeDocument/2006/relationships" r:id="rId3"/>
        </xdr:cNvPr>
        <xdr:cNvSpPr txBox="1"/>
      </xdr:nvSpPr>
      <xdr:spPr>
        <a:xfrm>
          <a:off x="10125075" y="1543050"/>
          <a:ext cx="3667126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Cool Congegations is a program of Iowa IPL. To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learn more about Iowa IPL, go to </a:t>
          </a:r>
          <a:r>
            <a:rPr lang="en-US" sz="1200" b="0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www.iowaipl.org</a:t>
          </a:r>
          <a:r>
            <a:rPr lang="en-US" sz="12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63500</xdr:rowOff>
    </xdr:from>
    <xdr:to>
      <xdr:col>7</xdr:col>
      <xdr:colOff>266700</xdr:colOff>
      <xdr:row>11</xdr:row>
      <xdr:rowOff>101600</xdr:rowOff>
    </xdr:to>
    <xdr:grpSp>
      <xdr:nvGrpSpPr>
        <xdr:cNvPr id="3503033" name="Group 11"/>
        <xdr:cNvGrpSpPr>
          <a:grpSpLocks/>
        </xdr:cNvGrpSpPr>
      </xdr:nvGrpSpPr>
      <xdr:grpSpPr bwMode="auto">
        <a:xfrm>
          <a:off x="749300" y="63500"/>
          <a:ext cx="4927600" cy="1968500"/>
          <a:chOff x="904902" y="256759"/>
          <a:chExt cx="4289183" cy="2108752"/>
        </a:xfrm>
      </xdr:grpSpPr>
      <xdr:sp macro="" textlink="">
        <xdr:nvSpPr>
          <xdr:cNvPr id="2050" name="Rectangle 14"/>
          <xdr:cNvSpPr>
            <a:spLocks noChangeArrowheads="1"/>
          </xdr:cNvSpPr>
        </xdr:nvSpPr>
        <xdr:spPr bwMode="auto">
          <a:xfrm>
            <a:off x="1778215" y="828163"/>
            <a:ext cx="3415870" cy="131967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2900"/>
              </a:lnSpc>
              <a:defRPr sz="1000"/>
            </a:pPr>
            <a:r>
              <a:rPr lang="en-US" sz="2400" b="1" i="0" strike="noStrike">
                <a:solidFill>
                  <a:srgbClr val="000000"/>
                </a:solidFill>
                <a:latin typeface="Arial"/>
                <a:ea typeface="Arial"/>
                <a:cs typeface="Arial"/>
              </a:rPr>
              <a:t>Cool Congregations</a:t>
            </a:r>
          </a:p>
          <a:p>
            <a:pPr algn="l" rtl="0">
              <a:defRPr sz="1000"/>
            </a:pPr>
            <a:r>
              <a:rPr lang="en-US" sz="1200" b="0" i="1" strike="noStrike">
                <a:solidFill>
                  <a:srgbClr val="000000"/>
                </a:solidFill>
                <a:latin typeface="Arial"/>
                <a:ea typeface="Arial"/>
                <a:cs typeface="Arial"/>
              </a:rPr>
              <a:t>An Earth Stewardship Program</a:t>
            </a:r>
          </a:p>
          <a:p>
            <a:pPr algn="l" rtl="0">
              <a:defRPr sz="1000"/>
            </a:pPr>
            <a:endParaRPr lang="en-US" sz="1200" b="0" i="1" strike="noStrike">
              <a:solidFill>
                <a:srgbClr val="333399"/>
              </a:solidFill>
              <a:latin typeface="Arial"/>
              <a:ea typeface="Arial"/>
              <a:cs typeface="Arial"/>
            </a:endParaRPr>
          </a:p>
          <a:p>
            <a:pPr algn="l" rtl="0">
              <a:lnSpc>
                <a:spcPts val="1900"/>
              </a:lnSpc>
              <a:defRPr sz="1000"/>
            </a:pPr>
            <a:endParaRPr lang="en-US" sz="1600" b="0" i="0" strike="noStrike">
              <a:solidFill>
                <a:srgbClr val="0000D4"/>
              </a:solidFill>
              <a:latin typeface="Arial"/>
              <a:ea typeface="Arial"/>
              <a:cs typeface="Arial"/>
            </a:endParaRPr>
          </a:p>
          <a:p>
            <a:pPr algn="l" rtl="0">
              <a:defRPr sz="1000"/>
            </a:pPr>
            <a:endParaRPr lang="en-US" sz="1600" b="0" i="0" strike="noStrike">
              <a:solidFill>
                <a:srgbClr val="0000D4"/>
              </a:solidFill>
              <a:latin typeface="Arial"/>
              <a:ea typeface="Arial"/>
              <a:cs typeface="Arial"/>
            </a:endParaRPr>
          </a:p>
        </xdr:txBody>
      </xdr:sp>
      <xdr:pic>
        <xdr:nvPicPr>
          <xdr:cNvPr id="3503043" name="Picture 11" descr="Cool Congregations Filtered Transparent White.jp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4902" y="256759"/>
            <a:ext cx="861844" cy="21087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279400</xdr:colOff>
      <xdr:row>39</xdr:row>
      <xdr:rowOff>114300</xdr:rowOff>
    </xdr:from>
    <xdr:to>
      <xdr:col>2</xdr:col>
      <xdr:colOff>317500</xdr:colOff>
      <xdr:row>51</xdr:row>
      <xdr:rowOff>50800</xdr:rowOff>
    </xdr:to>
    <xdr:pic>
      <xdr:nvPicPr>
        <xdr:cNvPr id="3503034" name="Picture 13" descr="Cool Congregations Filtered Transparent Whit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311900"/>
          <a:ext cx="1092200" cy="195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292100</xdr:colOff>
      <xdr:row>79</xdr:row>
      <xdr:rowOff>114300</xdr:rowOff>
    </xdr:from>
    <xdr:to>
      <xdr:col>2</xdr:col>
      <xdr:colOff>304800</xdr:colOff>
      <xdr:row>91</xdr:row>
      <xdr:rowOff>25400</xdr:rowOff>
    </xdr:to>
    <xdr:pic>
      <xdr:nvPicPr>
        <xdr:cNvPr id="3503035" name="Picture 15" descr="Cool Congregations Filtered Transparent Whit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12598400"/>
          <a:ext cx="1079500" cy="193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119</xdr:row>
      <xdr:rowOff>63500</xdr:rowOff>
    </xdr:from>
    <xdr:to>
      <xdr:col>2</xdr:col>
      <xdr:colOff>266700</xdr:colOff>
      <xdr:row>130</xdr:row>
      <xdr:rowOff>139700</xdr:rowOff>
    </xdr:to>
    <xdr:pic>
      <xdr:nvPicPr>
        <xdr:cNvPr id="3503036" name="Picture 17" descr="Cool Congregations Filtered Transparent Whit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8834100"/>
          <a:ext cx="11430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159</xdr:row>
      <xdr:rowOff>101600</xdr:rowOff>
    </xdr:from>
    <xdr:to>
      <xdr:col>2</xdr:col>
      <xdr:colOff>215900</xdr:colOff>
      <xdr:row>171</xdr:row>
      <xdr:rowOff>25400</xdr:rowOff>
    </xdr:to>
    <xdr:pic>
      <xdr:nvPicPr>
        <xdr:cNvPr id="3503037" name="Picture 20" descr="Cool Congregations Filtered Transparent Whit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5158700"/>
          <a:ext cx="11811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215900</xdr:colOff>
      <xdr:row>42</xdr:row>
      <xdr:rowOff>142874</xdr:rowOff>
    </xdr:from>
    <xdr:to>
      <xdr:col>7</xdr:col>
      <xdr:colOff>222104</xdr:colOff>
      <xdr:row>46</xdr:row>
      <xdr:rowOff>145834</xdr:rowOff>
    </xdr:to>
    <xdr:sp macro="" textlink="">
      <xdr:nvSpPr>
        <xdr:cNvPr id="18" name="Rectangle 14"/>
        <xdr:cNvSpPr>
          <a:spLocks noChangeArrowheads="1"/>
        </xdr:cNvSpPr>
      </xdr:nvSpPr>
      <xdr:spPr bwMode="auto">
        <a:xfrm>
          <a:off x="1485900" y="7219949"/>
          <a:ext cx="34099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Cool Congregations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An Earth Stewardship Program</a:t>
          </a:r>
        </a:p>
        <a:p>
          <a:pPr algn="l" rtl="0">
            <a:defRPr sz="1000"/>
          </a:pPr>
          <a:endParaRPr lang="en-US" sz="1200" b="0" i="1" strike="noStrike">
            <a:solidFill>
              <a:srgbClr val="333399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n-US" sz="1600" b="0" i="0" strike="noStrike">
            <a:solidFill>
              <a:srgbClr val="0000D4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n-US" sz="1600" b="0" i="0" strike="noStrike">
            <a:solidFill>
              <a:srgbClr val="0000D4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2</xdr:col>
      <xdr:colOff>196850</xdr:colOff>
      <xdr:row>82</xdr:row>
      <xdr:rowOff>177800</xdr:rowOff>
    </xdr:from>
    <xdr:to>
      <xdr:col>7</xdr:col>
      <xdr:colOff>244721</xdr:colOff>
      <xdr:row>90</xdr:row>
      <xdr:rowOff>52</xdr:rowOff>
    </xdr:to>
    <xdr:sp macro="" textlink="">
      <xdr:nvSpPr>
        <xdr:cNvPr id="20" name="Rectangle 14"/>
        <xdr:cNvSpPr>
          <a:spLocks noChangeArrowheads="1"/>
        </xdr:cNvSpPr>
      </xdr:nvSpPr>
      <xdr:spPr bwMode="auto">
        <a:xfrm>
          <a:off x="1504950" y="13973175"/>
          <a:ext cx="34099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900"/>
            </a:lnSpc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Cool Congregations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An Earth Stewardship Program</a:t>
          </a:r>
        </a:p>
        <a:p>
          <a:pPr algn="l" rtl="0">
            <a:defRPr sz="1000"/>
          </a:pPr>
          <a:endParaRPr lang="en-US" sz="1200" b="0" i="1" strike="noStrike">
            <a:solidFill>
              <a:srgbClr val="333399"/>
            </a:solidFill>
            <a:latin typeface="Arial"/>
            <a:ea typeface="Arial"/>
            <a:cs typeface="Arial"/>
          </a:endParaRPr>
        </a:p>
        <a:p>
          <a:pPr algn="l" rtl="0">
            <a:lnSpc>
              <a:spcPts val="1900"/>
            </a:lnSpc>
            <a:defRPr sz="1000"/>
          </a:pPr>
          <a:endParaRPr lang="en-US" sz="1600" b="0" i="0" strike="noStrike">
            <a:solidFill>
              <a:srgbClr val="0000D4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n-US" sz="1600" b="0" i="0" strike="noStrike">
            <a:solidFill>
              <a:srgbClr val="0000D4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2</xdr:col>
      <xdr:colOff>196850</xdr:colOff>
      <xdr:row>122</xdr:row>
      <xdr:rowOff>200025</xdr:rowOff>
    </xdr:from>
    <xdr:to>
      <xdr:col>7</xdr:col>
      <xdr:colOff>266831</xdr:colOff>
      <xdr:row>129</xdr:row>
      <xdr:rowOff>151329</xdr:rowOff>
    </xdr:to>
    <xdr:sp macro="" textlink="">
      <xdr:nvSpPr>
        <xdr:cNvPr id="21" name="Rectangle 14"/>
        <xdr:cNvSpPr>
          <a:spLocks noChangeArrowheads="1"/>
        </xdr:cNvSpPr>
      </xdr:nvSpPr>
      <xdr:spPr bwMode="auto">
        <a:xfrm>
          <a:off x="1514475" y="20678775"/>
          <a:ext cx="34099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900"/>
            </a:lnSpc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Cool Congregations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An Earth Stewardship Program</a:t>
          </a:r>
        </a:p>
        <a:p>
          <a:pPr algn="l" rtl="0">
            <a:defRPr sz="1000"/>
          </a:pPr>
          <a:endParaRPr lang="en-US" sz="1200" b="0" i="1" strike="noStrike">
            <a:solidFill>
              <a:srgbClr val="333399"/>
            </a:solidFill>
            <a:latin typeface="Arial"/>
            <a:ea typeface="Arial"/>
            <a:cs typeface="Arial"/>
          </a:endParaRPr>
        </a:p>
        <a:p>
          <a:pPr algn="l" rtl="0">
            <a:lnSpc>
              <a:spcPts val="1900"/>
            </a:lnSpc>
            <a:defRPr sz="1000"/>
          </a:pPr>
          <a:endParaRPr lang="en-US" sz="1600" b="0" i="0" strike="noStrike">
            <a:solidFill>
              <a:srgbClr val="0000D4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n-US" sz="1600" b="0" i="0" strike="noStrike">
            <a:solidFill>
              <a:srgbClr val="0000D4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2</xdr:col>
      <xdr:colOff>196850</xdr:colOff>
      <xdr:row>162</xdr:row>
      <xdr:rowOff>161925</xdr:rowOff>
    </xdr:from>
    <xdr:to>
      <xdr:col>7</xdr:col>
      <xdr:colOff>266831</xdr:colOff>
      <xdr:row>169</xdr:row>
      <xdr:rowOff>133508</xdr:rowOff>
    </xdr:to>
    <xdr:sp macro="" textlink="">
      <xdr:nvSpPr>
        <xdr:cNvPr id="22" name="Rectangle 14"/>
        <xdr:cNvSpPr>
          <a:spLocks noChangeArrowheads="1"/>
        </xdr:cNvSpPr>
      </xdr:nvSpPr>
      <xdr:spPr bwMode="auto">
        <a:xfrm>
          <a:off x="1514475" y="27346275"/>
          <a:ext cx="34099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900"/>
            </a:lnSpc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Cool Congregations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An Earth Stewardship Program</a:t>
          </a:r>
        </a:p>
        <a:p>
          <a:pPr algn="l" rtl="0">
            <a:defRPr sz="1000"/>
          </a:pPr>
          <a:endParaRPr lang="en-US" sz="1200" b="0" i="1" strike="noStrike">
            <a:solidFill>
              <a:srgbClr val="333399"/>
            </a:solidFill>
            <a:latin typeface="Arial"/>
            <a:ea typeface="Arial"/>
            <a:cs typeface="Arial"/>
          </a:endParaRPr>
        </a:p>
        <a:p>
          <a:pPr algn="l" rtl="0">
            <a:lnSpc>
              <a:spcPts val="1900"/>
            </a:lnSpc>
            <a:defRPr sz="1000"/>
          </a:pPr>
          <a:endParaRPr lang="en-US" sz="1600" b="0" i="0" strike="noStrike">
            <a:solidFill>
              <a:srgbClr val="0000D4"/>
            </a:solidFill>
            <a:latin typeface="Arial"/>
            <a:ea typeface="Arial"/>
            <a:cs typeface="Arial"/>
          </a:endParaRPr>
        </a:p>
        <a:p>
          <a:pPr algn="l" rtl="0">
            <a:lnSpc>
              <a:spcPts val="1900"/>
            </a:lnSpc>
            <a:defRPr sz="1000"/>
          </a:pPr>
          <a:endParaRPr lang="en-US" sz="1600" b="0" i="0" strike="noStrike">
            <a:solidFill>
              <a:srgbClr val="0000D4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92</xdr:row>
      <xdr:rowOff>25400</xdr:rowOff>
    </xdr:from>
    <xdr:to>
      <xdr:col>20</xdr:col>
      <xdr:colOff>431800</xdr:colOff>
      <xdr:row>110</xdr:row>
      <xdr:rowOff>0</xdr:rowOff>
    </xdr:to>
    <xdr:graphicFrame macro="">
      <xdr:nvGraphicFramePr>
        <xdr:cNvPr id="368740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0</xdr:row>
      <xdr:rowOff>139700</xdr:rowOff>
    </xdr:from>
    <xdr:to>
      <xdr:col>9</xdr:col>
      <xdr:colOff>419100</xdr:colOff>
      <xdr:row>18</xdr:row>
      <xdr:rowOff>127000</xdr:rowOff>
    </xdr:to>
    <xdr:graphicFrame macro="">
      <xdr:nvGraphicFramePr>
        <xdr:cNvPr id="36874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749300</xdr:colOff>
      <xdr:row>0</xdr:row>
      <xdr:rowOff>0</xdr:rowOff>
    </xdr:from>
    <xdr:to>
      <xdr:col>20</xdr:col>
      <xdr:colOff>546100</xdr:colOff>
      <xdr:row>18</xdr:row>
      <xdr:rowOff>76200</xdr:rowOff>
    </xdr:to>
    <xdr:graphicFrame macro="">
      <xdr:nvGraphicFramePr>
        <xdr:cNvPr id="36874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</xdr:colOff>
      <xdr:row>47</xdr:row>
      <xdr:rowOff>63500</xdr:rowOff>
    </xdr:from>
    <xdr:to>
      <xdr:col>9</xdr:col>
      <xdr:colOff>381000</xdr:colOff>
      <xdr:row>64</xdr:row>
      <xdr:rowOff>114300</xdr:rowOff>
    </xdr:to>
    <xdr:graphicFrame macro="">
      <xdr:nvGraphicFramePr>
        <xdr:cNvPr id="36874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635000</xdr:colOff>
      <xdr:row>45</xdr:row>
      <xdr:rowOff>139700</xdr:rowOff>
    </xdr:from>
    <xdr:to>
      <xdr:col>20</xdr:col>
      <xdr:colOff>419100</xdr:colOff>
      <xdr:row>64</xdr:row>
      <xdr:rowOff>76200</xdr:rowOff>
    </xdr:to>
    <xdr:graphicFrame macro="">
      <xdr:nvGraphicFramePr>
        <xdr:cNvPr id="368740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736600</xdr:colOff>
      <xdr:row>138</xdr:row>
      <xdr:rowOff>50800</xdr:rowOff>
    </xdr:from>
    <xdr:to>
      <xdr:col>20</xdr:col>
      <xdr:colOff>533400</xdr:colOff>
      <xdr:row>156</xdr:row>
      <xdr:rowOff>0</xdr:rowOff>
    </xdr:to>
    <xdr:graphicFrame macro="">
      <xdr:nvGraphicFramePr>
        <xdr:cNvPr id="36874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698500</xdr:colOff>
      <xdr:row>184</xdr:row>
      <xdr:rowOff>76200</xdr:rowOff>
    </xdr:from>
    <xdr:to>
      <xdr:col>20</xdr:col>
      <xdr:colOff>482600</xdr:colOff>
      <xdr:row>202</xdr:row>
      <xdr:rowOff>12700</xdr:rowOff>
    </xdr:to>
    <xdr:graphicFrame macro="">
      <xdr:nvGraphicFramePr>
        <xdr:cNvPr id="36874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25400</xdr:colOff>
      <xdr:row>93</xdr:row>
      <xdr:rowOff>88900</xdr:rowOff>
    </xdr:from>
    <xdr:to>
      <xdr:col>9</xdr:col>
      <xdr:colOff>393700</xdr:colOff>
      <xdr:row>110</xdr:row>
      <xdr:rowOff>139700</xdr:rowOff>
    </xdr:to>
    <xdr:graphicFrame macro="">
      <xdr:nvGraphicFramePr>
        <xdr:cNvPr id="36874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139</xdr:row>
      <xdr:rowOff>88900</xdr:rowOff>
    </xdr:from>
    <xdr:to>
      <xdr:col>9</xdr:col>
      <xdr:colOff>368300</xdr:colOff>
      <xdr:row>156</xdr:row>
      <xdr:rowOff>139700</xdr:rowOff>
    </xdr:to>
    <xdr:graphicFrame macro="">
      <xdr:nvGraphicFramePr>
        <xdr:cNvPr id="36874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185</xdr:row>
      <xdr:rowOff>139700</xdr:rowOff>
    </xdr:from>
    <xdr:to>
      <xdr:col>9</xdr:col>
      <xdr:colOff>368300</xdr:colOff>
      <xdr:row>203</xdr:row>
      <xdr:rowOff>38100</xdr:rowOff>
    </xdr:to>
    <xdr:graphicFrame macro="">
      <xdr:nvGraphicFramePr>
        <xdr:cNvPr id="36874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231774</xdr:colOff>
      <xdr:row>85</xdr:row>
      <xdr:rowOff>6350</xdr:rowOff>
    </xdr:from>
    <xdr:to>
      <xdr:col>14</xdr:col>
      <xdr:colOff>871885</xdr:colOff>
      <xdr:row>89</xdr:row>
      <xdr:rowOff>69850</xdr:rowOff>
    </xdr:to>
    <xdr:sp macro="" textlink="">
      <xdr:nvSpPr>
        <xdr:cNvPr id="12" name="TextBox 11"/>
        <xdr:cNvSpPr txBox="1"/>
      </xdr:nvSpPr>
      <xdr:spPr>
        <a:xfrm>
          <a:off x="3481667" y="13891932"/>
          <a:ext cx="4933951" cy="694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Step 4. Track Your Progress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To see your progress since Year 1, click the tab labeled </a:t>
          </a:r>
          <a:r>
            <a:rPr lang="en-US" sz="1100" b="1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"Your Progress" 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in the center of the bottom edge of the Excel window.</a:t>
          </a:r>
        </a:p>
      </xdr:txBody>
    </xdr:sp>
    <xdr:clientData/>
  </xdr:twoCellAnchor>
  <xdr:twoCellAnchor>
    <xdr:from>
      <xdr:col>6</xdr:col>
      <xdr:colOff>230044</xdr:colOff>
      <xdr:row>223</xdr:row>
      <xdr:rowOff>69274</xdr:rowOff>
    </xdr:from>
    <xdr:to>
      <xdr:col>14</xdr:col>
      <xdr:colOff>871733</xdr:colOff>
      <xdr:row>227</xdr:row>
      <xdr:rowOff>120441</xdr:rowOff>
    </xdr:to>
    <xdr:sp macro="" textlink="">
      <xdr:nvSpPr>
        <xdr:cNvPr id="15" name="TextBox 14"/>
        <xdr:cNvSpPr txBox="1"/>
      </xdr:nvSpPr>
      <xdr:spPr>
        <a:xfrm>
          <a:off x="3479937" y="36398745"/>
          <a:ext cx="4935681" cy="6942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Step 4. Track Your Progress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To see your progress since Year 1, click the tab labeled </a:t>
          </a:r>
          <a:r>
            <a:rPr lang="en-US" sz="1100" b="1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"Your Progress"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in the center of the bottom edge of the Excel window.</a:t>
          </a:r>
        </a:p>
      </xdr:txBody>
    </xdr:sp>
    <xdr:clientData/>
  </xdr:twoCellAnchor>
  <xdr:twoCellAnchor>
    <xdr:from>
      <xdr:col>6</xdr:col>
      <xdr:colOff>230044</xdr:colOff>
      <xdr:row>177</xdr:row>
      <xdr:rowOff>69276</xdr:rowOff>
    </xdr:from>
    <xdr:to>
      <xdr:col>14</xdr:col>
      <xdr:colOff>825235</xdr:colOff>
      <xdr:row>181</xdr:row>
      <xdr:rowOff>120443</xdr:rowOff>
    </xdr:to>
    <xdr:sp macro="" textlink="">
      <xdr:nvSpPr>
        <xdr:cNvPr id="14" name="TextBox 13"/>
        <xdr:cNvSpPr txBox="1"/>
      </xdr:nvSpPr>
      <xdr:spPr>
        <a:xfrm>
          <a:off x="3479937" y="28913217"/>
          <a:ext cx="4879651" cy="694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Step 4. Track Your Progress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To see your progress since Year 1, click the tab labeled </a:t>
          </a:r>
          <a:r>
            <a:rPr lang="en-US" sz="1100" b="1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"Your Progress"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in the center of the bottom edge of the Excel window.</a:t>
          </a:r>
        </a:p>
      </xdr:txBody>
    </xdr:sp>
    <xdr:clientData/>
  </xdr:twoCellAnchor>
  <xdr:twoCellAnchor>
    <xdr:from>
      <xdr:col>6</xdr:col>
      <xdr:colOff>222251</xdr:colOff>
      <xdr:row>131</xdr:row>
      <xdr:rowOff>71582</xdr:rowOff>
    </xdr:from>
    <xdr:to>
      <xdr:col>14</xdr:col>
      <xdr:colOff>825167</xdr:colOff>
      <xdr:row>135</xdr:row>
      <xdr:rowOff>145084</xdr:rowOff>
    </xdr:to>
    <xdr:sp macro="" textlink="">
      <xdr:nvSpPr>
        <xdr:cNvPr id="13" name="TextBox 12"/>
        <xdr:cNvSpPr txBox="1"/>
      </xdr:nvSpPr>
      <xdr:spPr>
        <a:xfrm>
          <a:off x="3472144" y="21445869"/>
          <a:ext cx="4887444" cy="688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Step 4. Track Your Progress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To see your progress since Year 1, click the tab labeled </a:t>
          </a:r>
          <a:r>
            <a:rPr lang="en-US" sz="1100" b="1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"Your Progress" 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in the center of the bottom edge of the Excel window.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47100" cy="5816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7</xdr:col>
      <xdr:colOff>419100</xdr:colOff>
      <xdr:row>20</xdr:row>
      <xdr:rowOff>0</xdr:rowOff>
    </xdr:to>
    <xdr:graphicFrame macro="">
      <xdr:nvGraphicFramePr>
        <xdr:cNvPr id="28106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101600</xdr:rowOff>
    </xdr:from>
    <xdr:to>
      <xdr:col>8</xdr:col>
      <xdr:colOff>266700</xdr:colOff>
      <xdr:row>45</xdr:row>
      <xdr:rowOff>50800</xdr:rowOff>
    </xdr:to>
    <xdr:graphicFrame macro="">
      <xdr:nvGraphicFramePr>
        <xdr:cNvPr id="28106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63500</xdr:rowOff>
    </xdr:from>
    <xdr:to>
      <xdr:col>8</xdr:col>
      <xdr:colOff>266700</xdr:colOff>
      <xdr:row>69</xdr:row>
      <xdr:rowOff>139700</xdr:rowOff>
    </xdr:to>
    <xdr:graphicFrame macro="">
      <xdr:nvGraphicFramePr>
        <xdr:cNvPr id="28106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78</xdr:row>
      <xdr:rowOff>127000</xdr:rowOff>
    </xdr:from>
    <xdr:to>
      <xdr:col>8</xdr:col>
      <xdr:colOff>393700</xdr:colOff>
      <xdr:row>100</xdr:row>
      <xdr:rowOff>50800</xdr:rowOff>
    </xdr:to>
    <xdr:graphicFrame macro="">
      <xdr:nvGraphicFramePr>
        <xdr:cNvPr id="28106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108</xdr:row>
      <xdr:rowOff>76200</xdr:rowOff>
    </xdr:from>
    <xdr:to>
      <xdr:col>8</xdr:col>
      <xdr:colOff>419100</xdr:colOff>
      <xdr:row>128</xdr:row>
      <xdr:rowOff>0</xdr:rowOff>
    </xdr:to>
    <xdr:graphicFrame macro="">
      <xdr:nvGraphicFramePr>
        <xdr:cNvPr id="28106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8</xdr:col>
      <xdr:colOff>190500</xdr:colOff>
      <xdr:row>156</xdr:row>
      <xdr:rowOff>12700</xdr:rowOff>
    </xdr:to>
    <xdr:graphicFrame macro="">
      <xdr:nvGraphicFramePr>
        <xdr:cNvPr id="281061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webflyer.com/travel/mileage_calculator/" TargetMode="External"/><Relationship Id="rId12" Type="http://schemas.openxmlformats.org/officeDocument/2006/relationships/hyperlink" Target="http://www.webflyer.com/travel/mileage_calculator/" TargetMode="External"/><Relationship Id="rId13" Type="http://schemas.openxmlformats.org/officeDocument/2006/relationships/hyperlink" Target="http://www.fueleconomy.gov/mpg/MPG.do?action=browseList" TargetMode="External"/><Relationship Id="rId14" Type="http://schemas.openxmlformats.org/officeDocument/2006/relationships/hyperlink" Target="http://www.fueleconomy.gov/mpg/MPG.do?action=browseList" TargetMode="External"/><Relationship Id="rId15" Type="http://schemas.openxmlformats.org/officeDocument/2006/relationships/hyperlink" Target="http://www.empowermentinstitute.net/lcd/lcd_files/LCDcalcNet.html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../../../../Downloads/rickroll.com" TargetMode="External"/><Relationship Id="rId2" Type="http://schemas.openxmlformats.org/officeDocument/2006/relationships/hyperlink" Target="http://www.rmi.org/Default.aspx?urlname=Library%2fCool+Citizens%3a+Everyday+Solutions+to+Climate+Change%3a+Household+Solutions" TargetMode="External"/><Relationship Id="rId3" Type="http://schemas.openxmlformats.org/officeDocument/2006/relationships/hyperlink" Target="http://www.rmi.org/Default.aspx?urlname=Library%2fCool+Citizens%3a+Everyday+Solutions+to+Climate+Change%3a+Household+Solutions" TargetMode="External"/><Relationship Id="rId4" Type="http://schemas.openxmlformats.org/officeDocument/2006/relationships/hyperlink" Target="ftp://ftp.eia.doe.gov/pub/oiaf/1605/cdrom/pdf/FormEIA-1605EZ_2005.pdf" TargetMode="External"/><Relationship Id="rId5" Type="http://schemas.openxmlformats.org/officeDocument/2006/relationships/hyperlink" Target="http://www.fueleconomy.gov/feg/co2.shtml" TargetMode="External"/><Relationship Id="rId6" Type="http://schemas.openxmlformats.org/officeDocument/2006/relationships/hyperlink" Target="http://www.rmi.org/Default.aspx?urlname=Library%2fCool+Citizens%3a+Everyday+Solutions+to+Climate+Change%3a+Household+Solutions" TargetMode="External"/><Relationship Id="rId7" Type="http://schemas.openxmlformats.org/officeDocument/2006/relationships/hyperlink" Target="http://www.nativeenergy.com/filebin/template/disclaimers/total.html" TargetMode="External"/><Relationship Id="rId8" Type="http://schemas.openxmlformats.org/officeDocument/2006/relationships/hyperlink" Target="http://www.fueleconomy.gov/mpg/MPG.do?action=browseList" TargetMode="External"/><Relationship Id="rId9" Type="http://schemas.openxmlformats.org/officeDocument/2006/relationships/hyperlink" Target="http://www.fueleconomy.gov/mpg/MPG.do?action=browseList" TargetMode="External"/><Relationship Id="rId10" Type="http://schemas.openxmlformats.org/officeDocument/2006/relationships/hyperlink" Target="http://www.fueleconomy.gov/mpg/MPG.do?action=browseLi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owaipl.org/resources/25_Simple_Steps_under__25.pdf" TargetMode="External"/><Relationship Id="rId14" Type="http://schemas.openxmlformats.org/officeDocument/2006/relationships/hyperlink" Target="http://www.iowaipl.org/resources/25_Simple_Steps_under__25.pdf" TargetMode="External"/><Relationship Id="rId15" Type="http://schemas.openxmlformats.org/officeDocument/2006/relationships/hyperlink" Target="http://www.iowaipl.org/resources/25_Simple_Steps_under__25.pdf" TargetMode="External"/><Relationship Id="rId16" Type="http://schemas.openxmlformats.org/officeDocument/2006/relationships/hyperlink" Target="http://www.iowaipl.org/resources/25_Simple_Steps_under__25.pdf" TargetMode="External"/><Relationship Id="rId17" Type="http://schemas.openxmlformats.org/officeDocument/2006/relationships/hyperlink" Target="http://www.iowaipl.org/resources/25_Simple_Steps_under__25.pdf" TargetMode="External"/><Relationship Id="rId18" Type="http://schemas.openxmlformats.org/officeDocument/2006/relationships/hyperlink" Target="http://www.iowaipl.org/resources/25_Simple_Steps_under__25.pdf" TargetMode="External"/><Relationship Id="rId19" Type="http://schemas.openxmlformats.org/officeDocument/2006/relationships/hyperlink" Target="http://www.iowaipl.org/resources/25_Simple_Steps_under__25.pdf" TargetMode="External"/><Relationship Id="rId50" Type="http://schemas.openxmlformats.org/officeDocument/2006/relationships/hyperlink" Target="http://www.iowaipl.org/resources/25_Simple_Steps_under__25.pdf" TargetMode="External"/><Relationship Id="rId51" Type="http://schemas.openxmlformats.org/officeDocument/2006/relationships/hyperlink" Target="http://wafreepress.org/84/areYouKyoto.shtml" TargetMode="External"/><Relationship Id="rId52" Type="http://schemas.openxmlformats.org/officeDocument/2006/relationships/hyperlink" Target="http://environment.nationalgeographic.com/environment/energy/great-energy-challenge/methodology/" TargetMode="External"/><Relationship Id="rId53" Type="http://schemas.openxmlformats.org/officeDocument/2006/relationships/hyperlink" Target="http://wafreepress.org/84/areYouKyoto.shtml" TargetMode="External"/><Relationship Id="rId54" Type="http://schemas.openxmlformats.org/officeDocument/2006/relationships/hyperlink" Target="http://environment.nationalgeographic.com/environment/energy/great-energy-challenge/methodology/" TargetMode="External"/><Relationship Id="rId55" Type="http://schemas.openxmlformats.org/officeDocument/2006/relationships/hyperlink" Target="http://wafreepress.org/84/areYouKyoto.shtml" TargetMode="External"/><Relationship Id="rId56" Type="http://schemas.openxmlformats.org/officeDocument/2006/relationships/hyperlink" Target="http://environment.nationalgeographic.com/environment/energy/great-energy-challenge/methodology/" TargetMode="External"/><Relationship Id="rId57" Type="http://schemas.openxmlformats.org/officeDocument/2006/relationships/hyperlink" Target="http://wafreepress.org/84/areYouKyoto.shtml" TargetMode="External"/><Relationship Id="rId58" Type="http://schemas.openxmlformats.org/officeDocument/2006/relationships/hyperlink" Target="http://environment.nationalgeographic.com/environment/energy/great-energy-challenge/methodology/" TargetMode="External"/><Relationship Id="rId59" Type="http://schemas.openxmlformats.org/officeDocument/2006/relationships/hyperlink" Target="http://wafreepress.org/84/areYouKyoto.shtml" TargetMode="External"/><Relationship Id="rId40" Type="http://schemas.openxmlformats.org/officeDocument/2006/relationships/hyperlink" Target="http://www.iowaipl.org/resources/25_Simple_Steps_under__25.pdf" TargetMode="External"/><Relationship Id="rId41" Type="http://schemas.openxmlformats.org/officeDocument/2006/relationships/hyperlink" Target="http://www.iowaipl.org/resources/25_Simple_Steps_under__25.pdf" TargetMode="External"/><Relationship Id="rId42" Type="http://schemas.openxmlformats.org/officeDocument/2006/relationships/hyperlink" Target="http://www.iowaipl.org/resources/25_Simple_Steps_under__25.pdf" TargetMode="External"/><Relationship Id="rId43" Type="http://schemas.openxmlformats.org/officeDocument/2006/relationships/hyperlink" Target="http://www.iowaipl.org/resources/25_Simple_Steps_under__25.pdf" TargetMode="External"/><Relationship Id="rId44" Type="http://schemas.openxmlformats.org/officeDocument/2006/relationships/hyperlink" Target="http://www.iowaipl.org/resources/25_Simple_Steps_under__25.pdf" TargetMode="External"/><Relationship Id="rId45" Type="http://schemas.openxmlformats.org/officeDocument/2006/relationships/hyperlink" Target="http://www.iowaipl.org/resources/25_Simple_Steps_under__25.pdf" TargetMode="External"/><Relationship Id="rId46" Type="http://schemas.openxmlformats.org/officeDocument/2006/relationships/hyperlink" Target="http://www.iowaipl.org/resources/25_Simple_Steps_under__25.pdf" TargetMode="External"/><Relationship Id="rId47" Type="http://schemas.openxmlformats.org/officeDocument/2006/relationships/hyperlink" Target="http://www.iowaipl.org/resources/25_Simple_Steps_under__25.pdf" TargetMode="External"/><Relationship Id="rId48" Type="http://schemas.openxmlformats.org/officeDocument/2006/relationships/hyperlink" Target="http://www.iowaipl.org/resources/25_Simple_Steps_under__25.pdf" TargetMode="External"/><Relationship Id="rId49" Type="http://schemas.openxmlformats.org/officeDocument/2006/relationships/hyperlink" Target="http://www.iowaipl.org/resources/25_Simple_Steps_under__25.pdf" TargetMode="External"/><Relationship Id="rId1" Type="http://schemas.openxmlformats.org/officeDocument/2006/relationships/hyperlink" Target="http://www.iowaipl.org/resources/25_Simple_Steps_under__25.pdf" TargetMode="External"/><Relationship Id="rId2" Type="http://schemas.openxmlformats.org/officeDocument/2006/relationships/hyperlink" Target="http://www.iowaipl.org/resources/25_Simple_Steps_under__25.pdf" TargetMode="External"/><Relationship Id="rId3" Type="http://schemas.openxmlformats.org/officeDocument/2006/relationships/hyperlink" Target="http://www.iowaipl.org/resources/25_Simple_Steps_under__25.pdf" TargetMode="External"/><Relationship Id="rId4" Type="http://schemas.openxmlformats.org/officeDocument/2006/relationships/hyperlink" Target="http://www.iowaipl.org/resources/25_Simple_Steps_under__25.pdf" TargetMode="External"/><Relationship Id="rId5" Type="http://schemas.openxmlformats.org/officeDocument/2006/relationships/hyperlink" Target="http://www.iowaipl.org/resources/25_Simple_Steps_under__25.pdf" TargetMode="External"/><Relationship Id="rId6" Type="http://schemas.openxmlformats.org/officeDocument/2006/relationships/hyperlink" Target="http://www.iowaipl.org/resources/25_Simple_Steps_under__25.pdf" TargetMode="External"/><Relationship Id="rId7" Type="http://schemas.openxmlformats.org/officeDocument/2006/relationships/hyperlink" Target="http://www.iowaipl.org/resources/25_Simple_Steps_under__25.pdf" TargetMode="External"/><Relationship Id="rId8" Type="http://schemas.openxmlformats.org/officeDocument/2006/relationships/hyperlink" Target="http://www.iowaipl.org/resources/25_Simple_Steps_under__25.pdf" TargetMode="External"/><Relationship Id="rId9" Type="http://schemas.openxmlformats.org/officeDocument/2006/relationships/hyperlink" Target="http://www.iowaipl.org/resources/25_Simple_Steps_under__25.pdf" TargetMode="External"/><Relationship Id="rId30" Type="http://schemas.openxmlformats.org/officeDocument/2006/relationships/hyperlink" Target="http://www.iowaipl.org/resources/25_Simple_Steps_under__25.pdf" TargetMode="External"/><Relationship Id="rId31" Type="http://schemas.openxmlformats.org/officeDocument/2006/relationships/hyperlink" Target="http://www.iowaipl.org/resources/25_Simple_Steps_under__25.pdf" TargetMode="External"/><Relationship Id="rId32" Type="http://schemas.openxmlformats.org/officeDocument/2006/relationships/hyperlink" Target="http://www.iowaipl.org/resources/25_Simple_Steps_under__25.pdf" TargetMode="External"/><Relationship Id="rId33" Type="http://schemas.openxmlformats.org/officeDocument/2006/relationships/hyperlink" Target="http://www.iowaipl.org/resources/25_Simple_Steps_under__25.pdf" TargetMode="External"/><Relationship Id="rId34" Type="http://schemas.openxmlformats.org/officeDocument/2006/relationships/hyperlink" Target="http://www.iowaipl.org/resources/25_Simple_Steps_under__25.pdf" TargetMode="External"/><Relationship Id="rId35" Type="http://schemas.openxmlformats.org/officeDocument/2006/relationships/hyperlink" Target="http://www.iowaipl.org/resources/25_Simple_Steps_under__25.pdf" TargetMode="External"/><Relationship Id="rId36" Type="http://schemas.openxmlformats.org/officeDocument/2006/relationships/hyperlink" Target="http://www.iowaipl.org/resources/25_Simple_Steps_under__25.pdf" TargetMode="External"/><Relationship Id="rId37" Type="http://schemas.openxmlformats.org/officeDocument/2006/relationships/hyperlink" Target="http://www.iowaipl.org/resources/25_Simple_Steps_under__25.pdf" TargetMode="External"/><Relationship Id="rId38" Type="http://schemas.openxmlformats.org/officeDocument/2006/relationships/hyperlink" Target="http://www.iowaipl.org/resources/25_Simple_Steps_under__25.pdf" TargetMode="External"/><Relationship Id="rId39" Type="http://schemas.openxmlformats.org/officeDocument/2006/relationships/hyperlink" Target="http://www.iowaipl.org/resources/25_Simple_Steps_under__25.pdf" TargetMode="External"/><Relationship Id="rId20" Type="http://schemas.openxmlformats.org/officeDocument/2006/relationships/hyperlink" Target="http://www.iowaipl.org/resources/25_Simple_Steps_under__25.pdf" TargetMode="External"/><Relationship Id="rId21" Type="http://schemas.openxmlformats.org/officeDocument/2006/relationships/hyperlink" Target="http://www.iowaipl.org/resources/25_Simple_Steps_under__25.pdf" TargetMode="External"/><Relationship Id="rId22" Type="http://schemas.openxmlformats.org/officeDocument/2006/relationships/hyperlink" Target="http://www.iowaipl.org/resources/25_Simple_Steps_under__25.pdf" TargetMode="External"/><Relationship Id="rId23" Type="http://schemas.openxmlformats.org/officeDocument/2006/relationships/hyperlink" Target="http://www.iowaipl.org/resources/25_Simple_Steps_under__25.pdf" TargetMode="External"/><Relationship Id="rId24" Type="http://schemas.openxmlformats.org/officeDocument/2006/relationships/hyperlink" Target="http://www.iowaipl.org/resources/25_Simple_Steps_under__25.pdf" TargetMode="External"/><Relationship Id="rId25" Type="http://schemas.openxmlformats.org/officeDocument/2006/relationships/hyperlink" Target="http://www.iowaipl.org/resources/25_Simple_Steps_under__25.pdf" TargetMode="External"/><Relationship Id="rId26" Type="http://schemas.openxmlformats.org/officeDocument/2006/relationships/hyperlink" Target="http://www.iowaipl.org/resources/25_Simple_Steps_under__25.pdf" TargetMode="External"/><Relationship Id="rId27" Type="http://schemas.openxmlformats.org/officeDocument/2006/relationships/hyperlink" Target="http://www.iowaipl.org/resources/25_Simple_Steps_under__25.pdf" TargetMode="External"/><Relationship Id="rId28" Type="http://schemas.openxmlformats.org/officeDocument/2006/relationships/hyperlink" Target="http://www.iowaipl.org/resources/25_Simple_Steps_under__25.pdf" TargetMode="External"/><Relationship Id="rId29" Type="http://schemas.openxmlformats.org/officeDocument/2006/relationships/hyperlink" Target="http://www.iowaipl.org/resources/25_Simple_Steps_under__25.pdf" TargetMode="External"/><Relationship Id="rId60" Type="http://schemas.openxmlformats.org/officeDocument/2006/relationships/hyperlink" Target="http://environment.nationalgeographic.com/environment/energy/great-energy-challenge/methodology/" TargetMode="External"/><Relationship Id="rId61" Type="http://schemas.openxmlformats.org/officeDocument/2006/relationships/drawing" Target="../drawings/drawing3.xml"/><Relationship Id="rId10" Type="http://schemas.openxmlformats.org/officeDocument/2006/relationships/hyperlink" Target="http://www.iowaipl.org/resources/25_Simple_Steps_under__25.pdf" TargetMode="External"/><Relationship Id="rId11" Type="http://schemas.openxmlformats.org/officeDocument/2006/relationships/hyperlink" Target="http://www.iowaipl.org/resources/25_Simple_Steps_under__25.pdf" TargetMode="External"/><Relationship Id="rId12" Type="http://schemas.openxmlformats.org/officeDocument/2006/relationships/hyperlink" Target="http://www.iowaipl.org/resources/25_Simple_Steps_under__25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 enableFormatConditionsCalculation="0">
    <tabColor theme="0" tint="-4.9989318521683403E-2"/>
  </sheetPr>
  <dimension ref="A1:AH247"/>
  <sheetViews>
    <sheetView tabSelected="1" zoomScale="75" zoomScaleNormal="70" zoomScalePageLayoutView="70" workbookViewId="0">
      <selection activeCell="H21" sqref="H21"/>
    </sheetView>
  </sheetViews>
  <sheetFormatPr baseColWidth="10" defaultColWidth="9.1640625" defaultRowHeight="13" x14ac:dyDescent="0"/>
  <cols>
    <col min="1" max="1" width="4.5" style="90" customWidth="1"/>
    <col min="2" max="2" width="8.33203125" style="90" customWidth="1"/>
    <col min="3" max="3" width="7" style="90" customWidth="1"/>
    <col min="4" max="4" width="8.83203125" style="90" customWidth="1"/>
    <col min="5" max="5" width="8.1640625" style="90" customWidth="1"/>
    <col min="6" max="6" width="5.5" style="90" customWidth="1"/>
    <col min="7" max="7" width="2.1640625" style="90" customWidth="1"/>
    <col min="8" max="8" width="28.5" style="90" customWidth="1"/>
    <col min="9" max="9" width="9.33203125" style="90" customWidth="1"/>
    <col min="10" max="10" width="27.1640625" style="90" bestFit="1" customWidth="1"/>
    <col min="11" max="11" width="7.5" style="90" customWidth="1"/>
    <col min="12" max="12" width="27" style="90" customWidth="1"/>
    <col min="13" max="13" width="7.83203125" style="90" customWidth="1"/>
    <col min="14" max="14" width="26.6640625" style="90" customWidth="1"/>
    <col min="15" max="15" width="6.33203125" style="163" customWidth="1"/>
    <col min="16" max="16" width="27.83203125" style="137" customWidth="1"/>
    <col min="17" max="17" width="10.83203125" style="137" bestFit="1" customWidth="1"/>
    <col min="18" max="18" width="14" style="90" customWidth="1"/>
    <col min="19" max="19" width="27.33203125" style="90" customWidth="1"/>
    <col min="20" max="20" width="8.83203125" style="90" customWidth="1"/>
    <col min="21" max="21" width="12.1640625" style="90" customWidth="1"/>
    <col min="22" max="22" width="15.5" style="90" customWidth="1"/>
    <col min="23" max="23" width="12.1640625" style="90" customWidth="1"/>
    <col min="24" max="24" width="31.33203125" style="90" customWidth="1"/>
    <col min="25" max="25" width="8.83203125" style="90" customWidth="1"/>
    <col min="26" max="26" width="12" style="90" customWidth="1"/>
    <col min="27" max="27" width="11.5" style="90" customWidth="1"/>
    <col min="28" max="28" width="11" style="90" customWidth="1"/>
    <col min="29" max="29" width="27.6640625" style="90" customWidth="1"/>
    <col min="30" max="30" width="8.83203125" style="90" customWidth="1"/>
    <col min="31" max="31" width="11.1640625" style="90" bestFit="1" customWidth="1"/>
    <col min="32" max="16384" width="9.1640625" style="90"/>
  </cols>
  <sheetData>
    <row r="1" spans="1:34" ht="21">
      <c r="A1" s="88"/>
      <c r="B1" s="89"/>
      <c r="C1" s="88"/>
      <c r="D1" s="88"/>
      <c r="E1" s="88"/>
      <c r="F1" s="88"/>
      <c r="G1" s="88"/>
      <c r="H1" s="88"/>
      <c r="I1" s="88"/>
      <c r="J1" s="172"/>
      <c r="K1" s="172"/>
      <c r="L1" s="172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</row>
    <row r="2" spans="1:34" ht="21">
      <c r="A2" s="88"/>
      <c r="B2" s="89"/>
      <c r="C2" s="88"/>
      <c r="D2" s="88"/>
      <c r="E2" s="88"/>
      <c r="F2" s="88"/>
      <c r="G2" s="88"/>
      <c r="H2" s="88"/>
      <c r="I2" s="88"/>
      <c r="J2" s="83"/>
      <c r="K2" s="84"/>
      <c r="L2" s="84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4" ht="21">
      <c r="A3" s="88"/>
      <c r="B3" s="89"/>
      <c r="C3" s="88"/>
      <c r="D3" s="88"/>
      <c r="E3" s="88"/>
      <c r="F3" s="88"/>
      <c r="G3" s="88"/>
      <c r="H3" s="88"/>
      <c r="I3" s="88"/>
      <c r="J3" s="83"/>
      <c r="K3" s="84"/>
      <c r="L3" s="84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</row>
    <row r="4" spans="1:34" ht="21">
      <c r="A4" s="88"/>
      <c r="B4" s="89"/>
      <c r="C4" s="88"/>
      <c r="D4" s="88"/>
      <c r="E4" s="88"/>
      <c r="F4" s="88"/>
      <c r="G4" s="88"/>
      <c r="H4" s="88"/>
      <c r="I4" s="88"/>
      <c r="J4" s="83"/>
      <c r="K4" s="84"/>
      <c r="L4" s="84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</row>
    <row r="5" spans="1:34" ht="21">
      <c r="A5" s="88"/>
      <c r="B5" s="89"/>
      <c r="C5" s="88"/>
      <c r="D5" s="88"/>
      <c r="E5" s="88"/>
      <c r="F5" s="88"/>
      <c r="G5" s="88"/>
      <c r="H5" s="88"/>
      <c r="I5" s="88"/>
      <c r="J5" s="83"/>
      <c r="K5" s="84"/>
      <c r="L5" s="84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</row>
    <row r="6" spans="1:34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2"/>
      <c r="Q6" s="92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88"/>
    </row>
    <row r="7" spans="1:34" ht="17">
      <c r="A7" s="91"/>
      <c r="B7" s="91"/>
      <c r="C7" s="91"/>
      <c r="D7" s="91"/>
      <c r="E7" s="91"/>
      <c r="F7" s="91"/>
      <c r="G7" s="91"/>
      <c r="H7" s="91"/>
      <c r="I7" s="93"/>
      <c r="J7" s="94"/>
      <c r="K7" s="94"/>
      <c r="L7" s="91"/>
      <c r="M7" s="91"/>
      <c r="N7" s="91"/>
      <c r="O7" s="94"/>
      <c r="P7" s="95"/>
      <c r="Q7" s="95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88"/>
    </row>
    <row r="8" spans="1:34" ht="21">
      <c r="A8" s="91"/>
      <c r="B8" s="96"/>
      <c r="C8" s="97"/>
      <c r="D8" s="91"/>
      <c r="E8" s="91"/>
      <c r="F8" s="91"/>
      <c r="G8" s="91"/>
      <c r="H8" s="91"/>
      <c r="I8" s="93"/>
      <c r="J8" s="94"/>
      <c r="K8" s="94"/>
      <c r="L8" s="91"/>
      <c r="M8" s="91"/>
      <c r="N8" s="91"/>
      <c r="O8" s="94"/>
      <c r="P8" s="95"/>
      <c r="Q8" s="95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88"/>
    </row>
    <row r="9" spans="1:34" ht="17">
      <c r="A9" s="91"/>
      <c r="B9" s="96"/>
      <c r="C9" s="92"/>
      <c r="D9" s="91"/>
      <c r="E9" s="91"/>
      <c r="F9" s="91"/>
      <c r="G9" s="91"/>
      <c r="H9" s="91"/>
      <c r="I9" s="93"/>
      <c r="J9" s="94"/>
      <c r="K9" s="94"/>
      <c r="L9" s="91"/>
      <c r="M9" s="91"/>
      <c r="N9" s="91"/>
      <c r="O9" s="94"/>
      <c r="P9" s="95"/>
      <c r="Q9" s="95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88"/>
    </row>
    <row r="10" spans="1:34" ht="18">
      <c r="A10" s="91"/>
      <c r="B10" s="98" t="s">
        <v>83</v>
      </c>
      <c r="C10" s="99"/>
      <c r="D10" s="91"/>
      <c r="E10" s="91"/>
      <c r="F10" s="91"/>
      <c r="G10" s="91"/>
      <c r="H10" s="91"/>
      <c r="I10" s="93"/>
      <c r="J10" s="94"/>
      <c r="K10" s="94"/>
      <c r="L10" s="91"/>
      <c r="M10" s="91"/>
      <c r="N10" s="91"/>
      <c r="O10" s="94"/>
      <c r="P10" s="95"/>
      <c r="Q10" s="95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88"/>
    </row>
    <row r="11" spans="1:34" ht="18">
      <c r="A11" s="91"/>
      <c r="B11" s="173"/>
      <c r="C11" s="174"/>
      <c r="D11" s="174"/>
      <c r="E11" s="175"/>
      <c r="F11" s="88"/>
      <c r="G11" s="88"/>
      <c r="H11" s="100" t="s">
        <v>97</v>
      </c>
      <c r="I11" s="101"/>
      <c r="J11" s="100" t="s">
        <v>32</v>
      </c>
      <c r="K11" s="102"/>
      <c r="L11" s="100" t="s">
        <v>128</v>
      </c>
      <c r="M11" s="103"/>
      <c r="N11" s="100" t="s">
        <v>130</v>
      </c>
      <c r="O11" s="102"/>
      <c r="P11" s="100" t="s">
        <v>129</v>
      </c>
      <c r="Q11" s="95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88"/>
    </row>
    <row r="12" spans="1:34" ht="21" customHeight="1">
      <c r="A12" s="91"/>
      <c r="B12" s="104"/>
      <c r="C12" s="91"/>
      <c r="D12" s="91"/>
      <c r="E12" s="91"/>
      <c r="F12" s="91"/>
      <c r="G12" s="91"/>
      <c r="H12" s="88"/>
      <c r="I12" s="88"/>
      <c r="J12" s="88"/>
      <c r="K12" s="88"/>
      <c r="L12" s="88"/>
      <c r="M12" s="88"/>
      <c r="N12" s="88"/>
      <c r="O12" s="88"/>
      <c r="P12" s="105"/>
      <c r="Q12" s="95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88"/>
    </row>
    <row r="13" spans="1:34" ht="18">
      <c r="A13" s="91"/>
      <c r="B13" s="106" t="s">
        <v>84</v>
      </c>
      <c r="C13" s="107"/>
      <c r="D13" s="108"/>
      <c r="E13" s="108"/>
      <c r="F13" s="108"/>
      <c r="G13" s="108"/>
      <c r="H13" s="164"/>
      <c r="I13" s="88"/>
      <c r="J13" s="164"/>
      <c r="K13" s="108"/>
      <c r="L13" s="164"/>
      <c r="M13" s="109"/>
      <c r="N13" s="164"/>
      <c r="O13" s="108"/>
      <c r="P13" s="164"/>
      <c r="Q13" s="108"/>
      <c r="R13" s="109"/>
      <c r="S13" s="91"/>
      <c r="T13" s="108"/>
      <c r="U13" s="108"/>
      <c r="V13" s="108"/>
      <c r="W13" s="109"/>
      <c r="X13" s="91"/>
      <c r="Y13" s="108"/>
      <c r="Z13" s="108"/>
      <c r="AA13" s="108"/>
      <c r="AB13" s="109"/>
      <c r="AC13" s="91"/>
      <c r="AD13" s="108"/>
      <c r="AE13" s="108"/>
      <c r="AF13" s="108"/>
      <c r="AG13" s="92"/>
      <c r="AH13" s="88"/>
    </row>
    <row r="14" spans="1:34" ht="15">
      <c r="A14" s="91"/>
      <c r="B14" s="92"/>
      <c r="C14" s="107"/>
      <c r="D14" s="108"/>
      <c r="E14" s="108"/>
      <c r="F14" s="108"/>
      <c r="G14" s="108"/>
      <c r="H14" s="110"/>
      <c r="I14" s="88"/>
      <c r="J14" s="110"/>
      <c r="K14" s="108"/>
      <c r="L14" s="110"/>
      <c r="M14" s="109"/>
      <c r="N14" s="110"/>
      <c r="O14" s="108"/>
      <c r="P14" s="110"/>
      <c r="Q14" s="108"/>
      <c r="R14" s="109"/>
      <c r="S14" s="91"/>
      <c r="T14" s="108"/>
      <c r="U14" s="108"/>
      <c r="V14" s="108"/>
      <c r="W14" s="109"/>
      <c r="X14" s="91"/>
      <c r="Y14" s="108"/>
      <c r="Z14" s="108"/>
      <c r="AA14" s="108"/>
      <c r="AB14" s="109"/>
      <c r="AC14" s="91"/>
      <c r="AD14" s="108"/>
      <c r="AE14" s="108"/>
      <c r="AF14" s="108"/>
      <c r="AG14" s="92"/>
      <c r="AH14" s="88"/>
    </row>
    <row r="15" spans="1:34" ht="18">
      <c r="A15" s="91"/>
      <c r="B15" s="111" t="s">
        <v>85</v>
      </c>
      <c r="C15" s="107"/>
      <c r="D15" s="108"/>
      <c r="E15" s="108"/>
      <c r="F15" s="108"/>
      <c r="G15" s="108"/>
      <c r="H15" s="165"/>
      <c r="I15" s="88"/>
      <c r="J15" s="165"/>
      <c r="K15" s="108"/>
      <c r="L15" s="165"/>
      <c r="M15" s="109"/>
      <c r="N15" s="165"/>
      <c r="O15" s="108"/>
      <c r="P15" s="165"/>
      <c r="Q15" s="108"/>
      <c r="R15" s="109"/>
      <c r="S15" s="91"/>
      <c r="T15" s="108"/>
      <c r="U15" s="108"/>
      <c r="V15" s="108"/>
      <c r="W15" s="109"/>
      <c r="X15" s="91"/>
      <c r="Y15" s="108"/>
      <c r="Z15" s="108"/>
      <c r="AA15" s="108"/>
      <c r="AB15" s="109"/>
      <c r="AC15" s="91"/>
      <c r="AD15" s="108"/>
      <c r="AE15" s="108"/>
      <c r="AF15" s="108"/>
      <c r="AG15" s="92"/>
      <c r="AH15" s="88"/>
    </row>
    <row r="16" spans="1:34" ht="15">
      <c r="A16" s="91"/>
      <c r="B16" s="92"/>
      <c r="C16" s="108"/>
      <c r="D16" s="108"/>
      <c r="E16" s="108"/>
      <c r="F16" s="108"/>
      <c r="G16" s="108"/>
      <c r="H16" s="112"/>
      <c r="I16" s="88"/>
      <c r="J16" s="108"/>
      <c r="K16" s="108"/>
      <c r="L16" s="108"/>
      <c r="M16" s="108"/>
      <c r="N16" s="108"/>
      <c r="O16" s="108"/>
      <c r="P16" s="108"/>
      <c r="Q16" s="108"/>
      <c r="R16" s="108"/>
      <c r="S16" s="91"/>
      <c r="T16" s="108"/>
      <c r="U16" s="108"/>
      <c r="V16" s="108"/>
      <c r="W16" s="108"/>
      <c r="X16" s="91"/>
      <c r="Y16" s="108"/>
      <c r="Z16" s="108"/>
      <c r="AA16" s="108"/>
      <c r="AB16" s="108"/>
      <c r="AC16" s="91"/>
      <c r="AD16" s="108"/>
      <c r="AE16" s="108"/>
      <c r="AF16" s="108"/>
      <c r="AG16" s="92"/>
      <c r="AH16" s="88"/>
    </row>
    <row r="17" spans="1:34" ht="18">
      <c r="A17" s="91"/>
      <c r="B17" s="113" t="s">
        <v>37</v>
      </c>
      <c r="C17" s="114"/>
      <c r="D17" s="108"/>
      <c r="E17" s="108"/>
      <c r="F17" s="108"/>
      <c r="G17" s="108"/>
      <c r="H17" s="107"/>
      <c r="I17" s="88"/>
      <c r="J17" s="107"/>
      <c r="K17" s="107"/>
      <c r="L17" s="107"/>
      <c r="M17" s="107"/>
      <c r="N17" s="107"/>
      <c r="O17" s="107"/>
      <c r="P17" s="107"/>
      <c r="Q17" s="108"/>
      <c r="R17" s="107"/>
      <c r="S17" s="91"/>
      <c r="T17" s="107"/>
      <c r="U17" s="107"/>
      <c r="V17" s="108"/>
      <c r="W17" s="107"/>
      <c r="X17" s="91"/>
      <c r="Y17" s="107"/>
      <c r="Z17" s="107"/>
      <c r="AA17" s="108"/>
      <c r="AB17" s="107"/>
      <c r="AC17" s="91"/>
      <c r="AD17" s="107"/>
      <c r="AE17" s="107"/>
      <c r="AF17" s="108"/>
      <c r="AG17" s="92"/>
      <c r="AH17" s="88"/>
    </row>
    <row r="18" spans="1:34" ht="15">
      <c r="A18" s="91"/>
      <c r="B18" s="114" t="s">
        <v>8</v>
      </c>
      <c r="C18" s="114"/>
      <c r="D18" s="108"/>
      <c r="E18" s="108"/>
      <c r="F18" s="108"/>
      <c r="G18" s="108"/>
      <c r="H18" s="165"/>
      <c r="I18" s="88"/>
      <c r="J18" s="165"/>
      <c r="L18" s="165"/>
      <c r="M18" s="115"/>
      <c r="N18" s="165"/>
      <c r="O18" s="116"/>
      <c r="P18" s="165"/>
      <c r="Q18" s="108"/>
      <c r="R18" s="108"/>
      <c r="S18" s="91"/>
      <c r="T18" s="112"/>
      <c r="U18" s="91"/>
      <c r="V18" s="108"/>
      <c r="W18" s="108"/>
      <c r="X18" s="91"/>
      <c r="Y18" s="112"/>
      <c r="Z18" s="91"/>
      <c r="AA18" s="108"/>
      <c r="AB18" s="108"/>
      <c r="AC18" s="91"/>
      <c r="AD18" s="112"/>
      <c r="AE18" s="91"/>
      <c r="AF18" s="108"/>
      <c r="AG18" s="92"/>
      <c r="AH18" s="88"/>
    </row>
    <row r="19" spans="1:34" ht="15">
      <c r="A19" s="91"/>
      <c r="B19" s="114" t="s">
        <v>9</v>
      </c>
      <c r="C19" s="114"/>
      <c r="D19" s="88"/>
      <c r="E19" s="108"/>
      <c r="F19" s="108"/>
      <c r="G19" s="108"/>
      <c r="H19" s="166"/>
      <c r="I19" s="88"/>
      <c r="J19" s="166"/>
      <c r="K19" s="112"/>
      <c r="L19" s="166"/>
      <c r="M19" s="112"/>
      <c r="N19" s="165"/>
      <c r="O19" s="112"/>
      <c r="P19" s="165"/>
      <c r="Q19" s="108"/>
      <c r="R19" s="112"/>
      <c r="S19" s="91"/>
      <c r="T19" s="112"/>
      <c r="U19" s="112"/>
      <c r="V19" s="108"/>
      <c r="W19" s="112"/>
      <c r="X19" s="91"/>
      <c r="Y19" s="112"/>
      <c r="Z19" s="112"/>
      <c r="AA19" s="108"/>
      <c r="AB19" s="112"/>
      <c r="AC19" s="91"/>
      <c r="AD19" s="112"/>
      <c r="AE19" s="112"/>
      <c r="AF19" s="108"/>
      <c r="AG19" s="92"/>
      <c r="AH19" s="88"/>
    </row>
    <row r="20" spans="1:34" ht="15">
      <c r="A20" s="91"/>
      <c r="B20" s="114" t="s">
        <v>146</v>
      </c>
      <c r="C20" s="114"/>
      <c r="D20" s="88"/>
      <c r="E20" s="108"/>
      <c r="F20" s="108"/>
      <c r="G20" s="108"/>
      <c r="H20" s="166"/>
      <c r="I20" s="88"/>
      <c r="J20" s="166"/>
      <c r="K20" s="112"/>
      <c r="L20" s="166"/>
      <c r="M20" s="112"/>
      <c r="N20" s="166"/>
      <c r="O20" s="112"/>
      <c r="P20" s="166"/>
      <c r="Q20" s="108"/>
      <c r="R20" s="112"/>
      <c r="S20" s="91"/>
      <c r="T20" s="112"/>
      <c r="U20" s="112"/>
      <c r="V20" s="108"/>
      <c r="W20" s="112"/>
      <c r="X20" s="91"/>
      <c r="Y20" s="112"/>
      <c r="Z20" s="112"/>
      <c r="AA20" s="108"/>
      <c r="AB20" s="112"/>
      <c r="AC20" s="91"/>
      <c r="AD20" s="112"/>
      <c r="AE20" s="112"/>
      <c r="AF20" s="108"/>
      <c r="AG20" s="92"/>
      <c r="AH20" s="88"/>
    </row>
    <row r="21" spans="1:34" ht="15">
      <c r="A21" s="91"/>
      <c r="B21" s="168" t="s">
        <v>147</v>
      </c>
      <c r="C21" s="171"/>
      <c r="D21" s="171"/>
      <c r="E21" s="171"/>
      <c r="F21" s="171"/>
      <c r="G21" s="171"/>
      <c r="H21" s="165"/>
      <c r="I21" s="88"/>
      <c r="J21" s="165"/>
      <c r="K21" s="112"/>
      <c r="L21" s="165"/>
      <c r="M21" s="112"/>
      <c r="N21" s="165"/>
      <c r="O21" s="112"/>
      <c r="P21" s="165"/>
      <c r="Q21" s="108"/>
      <c r="R21" s="112"/>
      <c r="S21" s="91"/>
      <c r="T21" s="112"/>
      <c r="U21" s="112"/>
      <c r="V21" s="108"/>
      <c r="W21" s="112"/>
      <c r="X21" s="91"/>
      <c r="Y21" s="112"/>
      <c r="Z21" s="112"/>
      <c r="AA21" s="108"/>
      <c r="AB21" s="112"/>
      <c r="AC21" s="91"/>
      <c r="AD21" s="112"/>
      <c r="AE21" s="112"/>
      <c r="AF21" s="108"/>
      <c r="AG21" s="92"/>
      <c r="AH21" s="88"/>
    </row>
    <row r="22" spans="1:34" ht="15">
      <c r="A22" s="91"/>
      <c r="B22" s="176" t="s">
        <v>86</v>
      </c>
      <c r="C22" s="176"/>
      <c r="D22" s="176"/>
      <c r="E22" s="176"/>
      <c r="F22" s="85"/>
      <c r="G22" s="85"/>
      <c r="H22" s="112"/>
      <c r="I22" s="88"/>
      <c r="J22" s="112"/>
      <c r="K22" s="112"/>
      <c r="L22" s="112"/>
      <c r="M22" s="112"/>
      <c r="N22" s="112"/>
      <c r="O22" s="112"/>
      <c r="P22" s="112"/>
      <c r="Q22" s="108"/>
      <c r="R22" s="112"/>
      <c r="S22" s="91"/>
      <c r="T22" s="112"/>
      <c r="U22" s="112"/>
      <c r="V22" s="108"/>
      <c r="W22" s="112"/>
      <c r="X22" s="91"/>
      <c r="Y22" s="112"/>
      <c r="Z22" s="112"/>
      <c r="AA22" s="108"/>
      <c r="AB22" s="112"/>
      <c r="AC22" s="91"/>
      <c r="AD22" s="112"/>
      <c r="AE22" s="112"/>
      <c r="AF22" s="108"/>
      <c r="AG22" s="92"/>
      <c r="AH22" s="88"/>
    </row>
    <row r="23" spans="1:34" ht="15">
      <c r="A23" s="91"/>
      <c r="B23" s="176" t="s">
        <v>87</v>
      </c>
      <c r="C23" s="176"/>
      <c r="D23" s="85"/>
      <c r="E23" s="85"/>
      <c r="F23" s="85"/>
      <c r="G23" s="85"/>
      <c r="H23" s="112"/>
      <c r="I23" s="88"/>
      <c r="J23" s="112"/>
      <c r="K23" s="112"/>
      <c r="L23" s="112"/>
      <c r="M23" s="112"/>
      <c r="N23" s="112"/>
      <c r="O23" s="112"/>
      <c r="P23" s="112"/>
      <c r="Q23" s="108"/>
      <c r="R23" s="112"/>
      <c r="S23" s="91"/>
      <c r="T23" s="112"/>
      <c r="U23" s="112"/>
      <c r="V23" s="108"/>
      <c r="W23" s="112"/>
      <c r="X23" s="91"/>
      <c r="Y23" s="112"/>
      <c r="Z23" s="112"/>
      <c r="AA23" s="108"/>
      <c r="AB23" s="112"/>
      <c r="AC23" s="91"/>
      <c r="AD23" s="112"/>
      <c r="AE23" s="112"/>
      <c r="AF23" s="108"/>
      <c r="AG23" s="92"/>
      <c r="AH23" s="88"/>
    </row>
    <row r="24" spans="1:34" ht="15">
      <c r="A24" s="91"/>
      <c r="B24" s="92"/>
      <c r="C24" s="108"/>
      <c r="D24" s="108"/>
      <c r="E24" s="108"/>
      <c r="F24" s="108"/>
      <c r="G24" s="108"/>
      <c r="H24" s="112"/>
      <c r="I24" s="88"/>
      <c r="J24" s="112"/>
      <c r="K24" s="112"/>
      <c r="L24" s="112"/>
      <c r="M24" s="112"/>
      <c r="N24" s="112"/>
      <c r="O24" s="112"/>
      <c r="P24" s="112"/>
      <c r="Q24" s="108"/>
      <c r="R24" s="112"/>
      <c r="S24" s="91"/>
      <c r="T24" s="112"/>
      <c r="U24" s="112"/>
      <c r="V24" s="108"/>
      <c r="W24" s="112"/>
      <c r="X24" s="91"/>
      <c r="Y24" s="112"/>
      <c r="Z24" s="112"/>
      <c r="AA24" s="108"/>
      <c r="AB24" s="112"/>
      <c r="AC24" s="91"/>
      <c r="AD24" s="112"/>
      <c r="AE24" s="112"/>
      <c r="AF24" s="108"/>
      <c r="AG24" s="92"/>
      <c r="AH24" s="88"/>
    </row>
    <row r="25" spans="1:34" ht="18">
      <c r="A25" s="91"/>
      <c r="B25" s="117" t="s">
        <v>38</v>
      </c>
      <c r="C25" s="118"/>
      <c r="D25" s="108"/>
      <c r="E25" s="108"/>
      <c r="F25" s="108"/>
      <c r="G25" s="108"/>
      <c r="H25" s="107"/>
      <c r="I25" s="88"/>
      <c r="J25" s="107"/>
      <c r="K25" s="107"/>
      <c r="L25" s="107"/>
      <c r="M25" s="107"/>
      <c r="N25" s="107"/>
      <c r="O25" s="107"/>
      <c r="P25" s="107"/>
      <c r="Q25" s="108"/>
      <c r="R25" s="107"/>
      <c r="S25" s="91"/>
      <c r="T25" s="107"/>
      <c r="U25" s="107"/>
      <c r="V25" s="108"/>
      <c r="W25" s="107"/>
      <c r="X25" s="91"/>
      <c r="Y25" s="107"/>
      <c r="Z25" s="107"/>
      <c r="AA25" s="108"/>
      <c r="AB25" s="107"/>
      <c r="AC25" s="91"/>
      <c r="AD25" s="107"/>
      <c r="AE25" s="107"/>
      <c r="AF25" s="108"/>
      <c r="AG25" s="92"/>
      <c r="AH25" s="88"/>
    </row>
    <row r="26" spans="1:34" ht="15">
      <c r="A26" s="91"/>
      <c r="B26" s="119" t="s">
        <v>8</v>
      </c>
      <c r="C26" s="108"/>
      <c r="D26" s="108"/>
      <c r="E26" s="108"/>
      <c r="F26" s="108"/>
      <c r="G26" s="108"/>
      <c r="H26" s="165"/>
      <c r="I26" s="88"/>
      <c r="J26" s="165"/>
      <c r="L26" s="165"/>
      <c r="M26" s="116"/>
      <c r="N26" s="165"/>
      <c r="O26" s="116"/>
      <c r="P26" s="165"/>
      <c r="Q26" s="108"/>
      <c r="R26" s="112"/>
      <c r="S26" s="91"/>
      <c r="T26" s="112"/>
      <c r="U26" s="91"/>
      <c r="V26" s="108"/>
      <c r="W26" s="112"/>
      <c r="X26" s="91"/>
      <c r="Y26" s="112"/>
      <c r="Z26" s="91"/>
      <c r="AA26" s="108"/>
      <c r="AB26" s="112"/>
      <c r="AC26" s="91"/>
      <c r="AD26" s="112"/>
      <c r="AE26" s="91"/>
      <c r="AF26" s="108"/>
      <c r="AG26" s="92"/>
      <c r="AH26" s="88"/>
    </row>
    <row r="27" spans="1:34" ht="15">
      <c r="A27" s="91"/>
      <c r="B27" s="119" t="s">
        <v>9</v>
      </c>
      <c r="C27" s="120"/>
      <c r="D27" s="88"/>
      <c r="E27" s="108"/>
      <c r="F27" s="108"/>
      <c r="G27" s="108"/>
      <c r="H27" s="166"/>
      <c r="I27" s="88"/>
      <c r="J27" s="166"/>
      <c r="K27" s="112"/>
      <c r="L27" s="166"/>
      <c r="M27" s="112"/>
      <c r="N27" s="166"/>
      <c r="O27" s="112"/>
      <c r="P27" s="166"/>
      <c r="Q27" s="108"/>
      <c r="R27" s="112"/>
      <c r="S27" s="91"/>
      <c r="T27" s="112"/>
      <c r="U27" s="112"/>
      <c r="V27" s="108"/>
      <c r="W27" s="112"/>
      <c r="X27" s="91"/>
      <c r="Y27" s="112"/>
      <c r="Z27" s="112"/>
      <c r="AA27" s="108"/>
      <c r="AB27" s="112"/>
      <c r="AC27" s="91"/>
      <c r="AD27" s="112"/>
      <c r="AE27" s="112"/>
      <c r="AF27" s="108"/>
      <c r="AG27" s="92"/>
      <c r="AH27" s="88"/>
    </row>
    <row r="28" spans="1:34" ht="15">
      <c r="A28" s="91"/>
      <c r="B28" s="119" t="s">
        <v>146</v>
      </c>
      <c r="C28" s="120"/>
      <c r="D28" s="88"/>
      <c r="E28" s="108"/>
      <c r="F28" s="108"/>
      <c r="G28" s="108"/>
      <c r="H28" s="165"/>
      <c r="I28" s="88"/>
      <c r="J28" s="165"/>
      <c r="K28" s="112"/>
      <c r="L28" s="166"/>
      <c r="M28" s="112"/>
      <c r="N28" s="165"/>
      <c r="O28" s="112"/>
      <c r="P28" s="165"/>
      <c r="Q28" s="108"/>
      <c r="R28" s="112"/>
      <c r="S28" s="91"/>
      <c r="T28" s="112"/>
      <c r="U28" s="112"/>
      <c r="V28" s="108"/>
      <c r="W28" s="112"/>
      <c r="X28" s="91"/>
      <c r="Y28" s="112"/>
      <c r="Z28" s="112"/>
      <c r="AA28" s="108"/>
      <c r="AB28" s="112"/>
      <c r="AC28" s="91"/>
      <c r="AD28" s="112"/>
      <c r="AE28" s="112"/>
      <c r="AF28" s="108"/>
      <c r="AG28" s="92"/>
      <c r="AH28" s="88"/>
    </row>
    <row r="29" spans="1:34" ht="15">
      <c r="A29" s="91"/>
      <c r="B29" s="121" t="s">
        <v>148</v>
      </c>
      <c r="C29" s="122"/>
      <c r="D29" s="108"/>
      <c r="E29" s="108"/>
      <c r="F29" s="108"/>
      <c r="G29" s="108"/>
      <c r="H29" s="165"/>
      <c r="I29" s="88"/>
      <c r="J29" s="165"/>
      <c r="K29" s="112"/>
      <c r="L29" s="165"/>
      <c r="M29" s="112"/>
      <c r="N29" s="165"/>
      <c r="O29" s="112"/>
      <c r="P29" s="165"/>
      <c r="Q29" s="108"/>
      <c r="R29" s="112"/>
      <c r="S29" s="91"/>
      <c r="T29" s="112"/>
      <c r="U29" s="112"/>
      <c r="V29" s="108"/>
      <c r="W29" s="112"/>
      <c r="X29" s="91"/>
      <c r="Y29" s="112"/>
      <c r="Z29" s="112"/>
      <c r="AA29" s="108"/>
      <c r="AB29" s="112"/>
      <c r="AC29" s="91"/>
      <c r="AD29" s="112"/>
      <c r="AE29" s="112"/>
      <c r="AF29" s="108"/>
      <c r="AG29" s="92"/>
      <c r="AH29" s="88"/>
    </row>
    <row r="30" spans="1:34" ht="15">
      <c r="A30" s="91"/>
      <c r="B30" s="123"/>
      <c r="C30" s="122"/>
      <c r="D30" s="108"/>
      <c r="E30" s="108"/>
      <c r="F30" s="108"/>
      <c r="G30" s="108"/>
      <c r="H30" s="112"/>
      <c r="I30" s="88"/>
      <c r="J30" s="112"/>
      <c r="K30" s="112"/>
      <c r="L30" s="112"/>
      <c r="M30" s="112"/>
      <c r="N30" s="112"/>
      <c r="O30" s="112"/>
      <c r="P30" s="112"/>
      <c r="Q30" s="108"/>
      <c r="R30" s="112"/>
      <c r="S30" s="91"/>
      <c r="T30" s="112"/>
      <c r="U30" s="112"/>
      <c r="V30" s="108"/>
      <c r="W30" s="112"/>
      <c r="X30" s="91"/>
      <c r="Y30" s="112"/>
      <c r="Z30" s="112"/>
      <c r="AA30" s="108"/>
      <c r="AB30" s="112"/>
      <c r="AC30" s="91"/>
      <c r="AD30" s="112"/>
      <c r="AE30" s="112"/>
      <c r="AF30" s="108"/>
      <c r="AG30" s="92"/>
      <c r="AH30" s="88"/>
    </row>
    <row r="31" spans="1:34" ht="18">
      <c r="A31" s="91"/>
      <c r="B31" s="117" t="s">
        <v>39</v>
      </c>
      <c r="C31" s="118"/>
      <c r="D31" s="108"/>
      <c r="E31" s="108"/>
      <c r="F31" s="108"/>
      <c r="G31" s="108"/>
      <c r="H31" s="107"/>
      <c r="I31" s="88"/>
      <c r="J31" s="107"/>
      <c r="K31" s="107"/>
      <c r="L31" s="107"/>
      <c r="M31" s="107"/>
      <c r="N31" s="107"/>
      <c r="O31" s="107"/>
      <c r="P31" s="107"/>
      <c r="Q31" s="108"/>
      <c r="R31" s="107"/>
      <c r="S31" s="91"/>
      <c r="T31" s="107"/>
      <c r="U31" s="107"/>
      <c r="V31" s="108"/>
      <c r="W31" s="107"/>
      <c r="X31" s="91"/>
      <c r="Y31" s="107"/>
      <c r="Z31" s="107"/>
      <c r="AA31" s="108"/>
      <c r="AB31" s="107"/>
      <c r="AC31" s="91"/>
      <c r="AD31" s="107"/>
      <c r="AE31" s="107"/>
      <c r="AF31" s="108"/>
      <c r="AG31" s="92"/>
      <c r="AH31" s="88"/>
    </row>
    <row r="32" spans="1:34" ht="15" customHeight="1">
      <c r="A32" s="91"/>
      <c r="B32" s="119" t="s">
        <v>8</v>
      </c>
      <c r="C32" s="108"/>
      <c r="D32" s="108"/>
      <c r="E32" s="108"/>
      <c r="F32" s="108"/>
      <c r="G32" s="108"/>
      <c r="H32" s="165"/>
      <c r="I32" s="88"/>
      <c r="J32" s="165"/>
      <c r="L32" s="165"/>
      <c r="M32" s="116"/>
      <c r="N32" s="165"/>
      <c r="O32" s="116"/>
      <c r="P32" s="165"/>
      <c r="Q32" s="108"/>
      <c r="R32" s="112"/>
      <c r="S32" s="91"/>
      <c r="T32" s="112"/>
      <c r="U32" s="91"/>
      <c r="V32" s="108"/>
      <c r="W32" s="112"/>
      <c r="X32" s="91"/>
      <c r="Y32" s="112"/>
      <c r="Z32" s="91"/>
      <c r="AA32" s="108"/>
      <c r="AB32" s="112"/>
      <c r="AC32" s="91"/>
      <c r="AD32" s="112"/>
      <c r="AE32" s="91"/>
      <c r="AF32" s="108"/>
      <c r="AG32" s="92"/>
      <c r="AH32" s="88"/>
    </row>
    <row r="33" spans="1:34" ht="15" customHeight="1">
      <c r="A33" s="91"/>
      <c r="B33" s="119" t="s">
        <v>9</v>
      </c>
      <c r="C33" s="120"/>
      <c r="D33" s="88"/>
      <c r="E33" s="108"/>
      <c r="F33" s="108"/>
      <c r="G33" s="108"/>
      <c r="H33" s="166"/>
      <c r="I33" s="88"/>
      <c r="J33" s="166"/>
      <c r="K33" s="112"/>
      <c r="L33" s="166"/>
      <c r="M33" s="112"/>
      <c r="N33" s="166"/>
      <c r="O33" s="112"/>
      <c r="P33" s="166"/>
      <c r="Q33" s="108"/>
      <c r="R33" s="112"/>
      <c r="S33" s="91"/>
      <c r="T33" s="112"/>
      <c r="U33" s="112"/>
      <c r="V33" s="108"/>
      <c r="W33" s="112"/>
      <c r="X33" s="91"/>
      <c r="Y33" s="112"/>
      <c r="Z33" s="112"/>
      <c r="AA33" s="108"/>
      <c r="AB33" s="112"/>
      <c r="AC33" s="91"/>
      <c r="AD33" s="112"/>
      <c r="AE33" s="112"/>
      <c r="AF33" s="108"/>
      <c r="AG33" s="92"/>
      <c r="AH33" s="88"/>
    </row>
    <row r="34" spans="1:34" ht="15" customHeight="1">
      <c r="A34" s="91"/>
      <c r="B34" s="119" t="s">
        <v>149</v>
      </c>
      <c r="C34" s="120"/>
      <c r="D34" s="88"/>
      <c r="E34" s="108"/>
      <c r="F34" s="108"/>
      <c r="G34" s="108"/>
      <c r="H34" s="165"/>
      <c r="I34" s="88"/>
      <c r="J34" s="165"/>
      <c r="K34" s="112"/>
      <c r="L34" s="165"/>
      <c r="M34" s="112"/>
      <c r="N34" s="165"/>
      <c r="O34" s="112"/>
      <c r="P34" s="165"/>
      <c r="Q34" s="108"/>
      <c r="R34" s="112"/>
      <c r="S34" s="91"/>
      <c r="T34" s="112"/>
      <c r="U34" s="112"/>
      <c r="V34" s="108"/>
      <c r="W34" s="112"/>
      <c r="X34" s="91"/>
      <c r="Y34" s="112"/>
      <c r="Z34" s="112"/>
      <c r="AA34" s="108"/>
      <c r="AB34" s="112"/>
      <c r="AC34" s="91"/>
      <c r="AD34" s="112"/>
      <c r="AE34" s="112"/>
      <c r="AF34" s="108"/>
      <c r="AG34" s="92"/>
      <c r="AH34" s="88"/>
    </row>
    <row r="35" spans="1:34" ht="15" customHeight="1">
      <c r="A35" s="91"/>
      <c r="B35" s="121" t="s">
        <v>148</v>
      </c>
      <c r="C35" s="108"/>
      <c r="D35" s="112"/>
      <c r="E35" s="108"/>
      <c r="F35" s="108"/>
      <c r="G35" s="108"/>
      <c r="H35" s="165"/>
      <c r="I35" s="88"/>
      <c r="J35" s="165"/>
      <c r="K35" s="112"/>
      <c r="L35" s="165"/>
      <c r="M35" s="112"/>
      <c r="N35" s="165"/>
      <c r="O35" s="112"/>
      <c r="P35" s="165"/>
      <c r="Q35" s="108"/>
      <c r="R35" s="112"/>
      <c r="S35" s="91"/>
      <c r="T35" s="112"/>
      <c r="U35" s="112"/>
      <c r="V35" s="108"/>
      <c r="W35" s="112"/>
      <c r="X35" s="91"/>
      <c r="Y35" s="112"/>
      <c r="Z35" s="112"/>
      <c r="AA35" s="108"/>
      <c r="AB35" s="112"/>
      <c r="AC35" s="91"/>
      <c r="AD35" s="112"/>
      <c r="AE35" s="112"/>
      <c r="AF35" s="108"/>
      <c r="AG35" s="92"/>
      <c r="AH35" s="88"/>
    </row>
    <row r="36" spans="1:34" ht="15" customHeight="1">
      <c r="A36" s="91"/>
      <c r="B36" s="124"/>
      <c r="C36" s="108"/>
      <c r="D36" s="112"/>
      <c r="E36" s="108"/>
      <c r="F36" s="108"/>
      <c r="G36" s="108"/>
      <c r="H36" s="112"/>
      <c r="I36" s="88"/>
      <c r="J36" s="112"/>
      <c r="K36" s="112"/>
      <c r="L36" s="112"/>
      <c r="M36" s="112"/>
      <c r="N36" s="112"/>
      <c r="O36" s="112"/>
      <c r="P36" s="112"/>
      <c r="Q36" s="108"/>
      <c r="R36" s="112"/>
      <c r="S36" s="91"/>
      <c r="T36" s="112"/>
      <c r="U36" s="112"/>
      <c r="V36" s="108"/>
      <c r="W36" s="112"/>
      <c r="X36" s="91"/>
      <c r="Y36" s="112"/>
      <c r="Z36" s="112"/>
      <c r="AA36" s="108"/>
      <c r="AB36" s="112"/>
      <c r="AC36" s="91"/>
      <c r="AD36" s="112"/>
      <c r="AE36" s="112"/>
      <c r="AF36" s="108"/>
      <c r="AG36" s="92"/>
      <c r="AH36" s="88"/>
    </row>
    <row r="37" spans="1:34" ht="18">
      <c r="A37" s="91"/>
      <c r="B37" s="117" t="s">
        <v>40</v>
      </c>
      <c r="C37" s="118"/>
      <c r="D37" s="112"/>
      <c r="E37" s="108"/>
      <c r="F37" s="108"/>
      <c r="G37" s="108"/>
      <c r="H37" s="107"/>
      <c r="I37" s="88"/>
      <c r="J37" s="107"/>
      <c r="K37" s="107"/>
      <c r="L37" s="107"/>
      <c r="M37" s="107"/>
      <c r="N37" s="107"/>
      <c r="O37" s="107"/>
      <c r="P37" s="107"/>
      <c r="Q37" s="108"/>
      <c r="R37" s="107"/>
      <c r="S37" s="91"/>
      <c r="T37" s="107"/>
      <c r="U37" s="107"/>
      <c r="V37" s="108"/>
      <c r="W37" s="107"/>
      <c r="X37" s="91"/>
      <c r="Y37" s="107"/>
      <c r="Z37" s="107"/>
      <c r="AA37" s="108"/>
      <c r="AB37" s="107"/>
      <c r="AC37" s="91"/>
      <c r="AD37" s="107"/>
      <c r="AE37" s="107"/>
      <c r="AF37" s="108"/>
      <c r="AG37" s="92"/>
      <c r="AH37" s="88"/>
    </row>
    <row r="38" spans="1:34" ht="15" customHeight="1">
      <c r="A38" s="91"/>
      <c r="B38" s="119" t="s">
        <v>8</v>
      </c>
      <c r="C38" s="108"/>
      <c r="D38" s="112"/>
      <c r="E38" s="108"/>
      <c r="F38" s="108"/>
      <c r="G38" s="108"/>
      <c r="H38" s="165"/>
      <c r="I38" s="88"/>
      <c r="J38" s="165"/>
      <c r="L38" s="165"/>
      <c r="M38" s="116"/>
      <c r="N38" s="165"/>
      <c r="O38" s="116"/>
      <c r="P38" s="165"/>
      <c r="Q38" s="108"/>
      <c r="R38" s="112"/>
      <c r="S38" s="91"/>
      <c r="T38" s="112"/>
      <c r="U38" s="91"/>
      <c r="V38" s="108"/>
      <c r="W38" s="112"/>
      <c r="X38" s="91"/>
      <c r="Y38" s="112"/>
      <c r="Z38" s="91"/>
      <c r="AA38" s="108"/>
      <c r="AB38" s="112"/>
      <c r="AC38" s="91"/>
      <c r="AD38" s="112"/>
      <c r="AE38" s="91"/>
      <c r="AF38" s="108"/>
      <c r="AG38" s="92"/>
      <c r="AH38" s="88"/>
    </row>
    <row r="39" spans="1:34" ht="15" customHeight="1">
      <c r="A39" s="91"/>
      <c r="B39" s="119" t="s">
        <v>9</v>
      </c>
      <c r="C39" s="120"/>
      <c r="D39" s="88"/>
      <c r="E39" s="108"/>
      <c r="F39" s="108"/>
      <c r="G39" s="108"/>
      <c r="H39" s="166"/>
      <c r="I39" s="88"/>
      <c r="J39" s="166"/>
      <c r="K39" s="112"/>
      <c r="L39" s="166"/>
      <c r="M39" s="112"/>
      <c r="N39" s="166"/>
      <c r="O39" s="112"/>
      <c r="P39" s="166"/>
      <c r="Q39" s="108"/>
      <c r="R39" s="112"/>
      <c r="S39" s="91"/>
      <c r="T39" s="112"/>
      <c r="U39" s="112"/>
      <c r="V39" s="108"/>
      <c r="W39" s="112"/>
      <c r="X39" s="91"/>
      <c r="Y39" s="112"/>
      <c r="Z39" s="112"/>
      <c r="AA39" s="108"/>
      <c r="AB39" s="112"/>
      <c r="AC39" s="91"/>
      <c r="AD39" s="112"/>
      <c r="AE39" s="112"/>
      <c r="AF39" s="108"/>
      <c r="AG39" s="92"/>
      <c r="AH39" s="88"/>
    </row>
    <row r="40" spans="1:34" ht="15" customHeight="1">
      <c r="A40" s="91"/>
      <c r="B40" s="119" t="s">
        <v>146</v>
      </c>
      <c r="C40" s="120"/>
      <c r="D40" s="88"/>
      <c r="E40" s="108"/>
      <c r="F40" s="108"/>
      <c r="G40" s="108"/>
      <c r="H40" s="165"/>
      <c r="I40" s="88"/>
      <c r="J40" s="165"/>
      <c r="K40" s="112"/>
      <c r="L40" s="165"/>
      <c r="M40" s="112"/>
      <c r="N40" s="165"/>
      <c r="O40" s="112"/>
      <c r="P40" s="165"/>
      <c r="Q40" s="108"/>
      <c r="R40" s="112"/>
      <c r="S40" s="91"/>
      <c r="T40" s="112"/>
      <c r="U40" s="112"/>
      <c r="V40" s="108"/>
      <c r="W40" s="112"/>
      <c r="X40" s="91"/>
      <c r="Y40" s="112"/>
      <c r="Z40" s="112"/>
      <c r="AA40" s="108"/>
      <c r="AB40" s="112"/>
      <c r="AC40" s="91"/>
      <c r="AD40" s="112"/>
      <c r="AE40" s="112"/>
      <c r="AF40" s="108"/>
      <c r="AG40" s="92"/>
      <c r="AH40" s="88"/>
    </row>
    <row r="41" spans="1:34" ht="15" customHeight="1">
      <c r="A41" s="91"/>
      <c r="B41" s="121" t="s">
        <v>148</v>
      </c>
      <c r="C41" s="120"/>
      <c r="D41" s="88"/>
      <c r="E41" s="108"/>
      <c r="F41" s="108"/>
      <c r="G41" s="108"/>
      <c r="H41" s="165"/>
      <c r="I41" s="88"/>
      <c r="J41" s="165"/>
      <c r="K41" s="112"/>
      <c r="L41" s="165"/>
      <c r="M41" s="112"/>
      <c r="N41" s="165"/>
      <c r="O41" s="112"/>
      <c r="P41" s="165"/>
      <c r="Q41" s="108"/>
      <c r="R41" s="112"/>
      <c r="S41" s="91"/>
      <c r="T41" s="112"/>
      <c r="U41" s="112"/>
      <c r="V41" s="108"/>
      <c r="W41" s="112"/>
      <c r="X41" s="91"/>
      <c r="Y41" s="112"/>
      <c r="Z41" s="112"/>
      <c r="AA41" s="108"/>
      <c r="AB41" s="112"/>
      <c r="AC41" s="91"/>
      <c r="AD41" s="112"/>
      <c r="AE41" s="112"/>
      <c r="AF41" s="108"/>
      <c r="AG41" s="92"/>
      <c r="AH41" s="88"/>
    </row>
    <row r="42" spans="1:34" ht="15">
      <c r="A42" s="91"/>
      <c r="B42" s="92"/>
      <c r="C42" s="108"/>
      <c r="D42" s="112"/>
      <c r="E42" s="108"/>
      <c r="F42" s="108"/>
      <c r="G42" s="108"/>
      <c r="H42" s="112"/>
      <c r="I42" s="88"/>
      <c r="J42" s="112"/>
      <c r="K42" s="112"/>
      <c r="L42" s="112"/>
      <c r="M42" s="112"/>
      <c r="N42" s="112"/>
      <c r="O42" s="112"/>
      <c r="P42" s="112"/>
      <c r="Q42" s="108"/>
      <c r="R42" s="112"/>
      <c r="S42" s="91"/>
      <c r="T42" s="112"/>
      <c r="U42" s="112"/>
      <c r="V42" s="108"/>
      <c r="W42" s="112"/>
      <c r="X42" s="91"/>
      <c r="Y42" s="112"/>
      <c r="Z42" s="112"/>
      <c r="AA42" s="108"/>
      <c r="AB42" s="112"/>
      <c r="AC42" s="91"/>
      <c r="AD42" s="112"/>
      <c r="AE42" s="112"/>
      <c r="AF42" s="108"/>
      <c r="AG42" s="92"/>
      <c r="AH42" s="88"/>
    </row>
    <row r="43" spans="1:34" ht="18">
      <c r="A43" s="91"/>
      <c r="B43" s="125" t="s">
        <v>24</v>
      </c>
      <c r="C43" s="118"/>
      <c r="D43" s="112"/>
      <c r="E43" s="108"/>
      <c r="F43" s="108"/>
      <c r="G43" s="108"/>
      <c r="H43" s="112"/>
      <c r="I43" s="88"/>
      <c r="J43" s="112"/>
      <c r="K43" s="112"/>
      <c r="L43" s="112"/>
      <c r="M43" s="112"/>
      <c r="N43" s="112"/>
      <c r="O43" s="112"/>
      <c r="P43" s="112"/>
      <c r="Q43" s="108"/>
      <c r="R43" s="112"/>
      <c r="S43" s="91"/>
      <c r="T43" s="112"/>
      <c r="U43" s="112"/>
      <c r="V43" s="108"/>
      <c r="W43" s="112"/>
      <c r="X43" s="91"/>
      <c r="Y43" s="112"/>
      <c r="Z43" s="112"/>
      <c r="AA43" s="108"/>
      <c r="AB43" s="112"/>
      <c r="AC43" s="91"/>
      <c r="AD43" s="112"/>
      <c r="AE43" s="112"/>
      <c r="AF43" s="108"/>
      <c r="AG43" s="92"/>
      <c r="AH43" s="88"/>
    </row>
    <row r="44" spans="1:34" ht="15">
      <c r="A44" s="91"/>
      <c r="B44" s="126" t="s">
        <v>10</v>
      </c>
      <c r="C44" s="112"/>
      <c r="D44" s="88"/>
      <c r="E44" s="108"/>
      <c r="F44" s="108"/>
      <c r="G44" s="108"/>
      <c r="H44" s="166"/>
      <c r="I44" s="88"/>
      <c r="J44" s="166"/>
      <c r="K44" s="112"/>
      <c r="L44" s="165"/>
      <c r="M44" s="112"/>
      <c r="N44" s="165"/>
      <c r="O44" s="112"/>
      <c r="P44" s="165"/>
      <c r="Q44" s="108"/>
      <c r="R44" s="112"/>
      <c r="S44" s="91"/>
      <c r="T44" s="112"/>
      <c r="U44" s="112"/>
      <c r="V44" s="108"/>
      <c r="W44" s="112"/>
      <c r="X44" s="91"/>
      <c r="Y44" s="112"/>
      <c r="Z44" s="112"/>
      <c r="AA44" s="108"/>
      <c r="AB44" s="112"/>
      <c r="AC44" s="91"/>
      <c r="AD44" s="112"/>
      <c r="AE44" s="112"/>
      <c r="AF44" s="108"/>
      <c r="AG44" s="92"/>
      <c r="AH44" s="88"/>
    </row>
    <row r="45" spans="1:34" ht="15">
      <c r="A45" s="91"/>
      <c r="B45" s="126" t="s">
        <v>88</v>
      </c>
      <c r="C45" s="86"/>
      <c r="D45" s="86"/>
      <c r="E45" s="86"/>
      <c r="F45" s="86"/>
      <c r="G45" s="86"/>
      <c r="H45" s="112"/>
      <c r="I45" s="88"/>
      <c r="J45" s="112"/>
      <c r="K45" s="112"/>
      <c r="L45" s="108"/>
      <c r="M45" s="112"/>
      <c r="N45" s="88"/>
      <c r="O45" s="112"/>
      <c r="P45" s="112"/>
      <c r="Q45" s="108"/>
      <c r="R45" s="112"/>
      <c r="S45" s="112"/>
      <c r="T45" s="112"/>
      <c r="U45" s="112"/>
      <c r="V45" s="108"/>
      <c r="W45" s="112"/>
      <c r="X45" s="112"/>
      <c r="Y45" s="112"/>
      <c r="Z45" s="112"/>
      <c r="AA45" s="108"/>
      <c r="AB45" s="112"/>
      <c r="AC45" s="112"/>
      <c r="AD45" s="112"/>
      <c r="AE45" s="112"/>
      <c r="AF45" s="108"/>
      <c r="AG45" s="92"/>
      <c r="AH45" s="88"/>
    </row>
    <row r="46" spans="1:34" ht="15">
      <c r="A46" s="91"/>
      <c r="B46" s="176" t="s">
        <v>89</v>
      </c>
      <c r="C46" s="176"/>
      <c r="D46" s="176"/>
      <c r="E46" s="176"/>
      <c r="F46" s="108"/>
      <c r="G46" s="108"/>
      <c r="H46" s="112"/>
      <c r="I46" s="88"/>
      <c r="J46" s="112"/>
      <c r="K46" s="112"/>
      <c r="L46" s="108"/>
      <c r="M46" s="112"/>
      <c r="N46" s="88"/>
      <c r="O46" s="112"/>
      <c r="P46" s="112"/>
      <c r="Q46" s="108"/>
      <c r="R46" s="112"/>
      <c r="S46" s="112"/>
      <c r="T46" s="112"/>
      <c r="U46" s="112"/>
      <c r="V46" s="108"/>
      <c r="W46" s="112"/>
      <c r="X46" s="112"/>
      <c r="Y46" s="112"/>
      <c r="Z46" s="112"/>
      <c r="AA46" s="108"/>
      <c r="AB46" s="112"/>
      <c r="AC46" s="112"/>
      <c r="AD46" s="112"/>
      <c r="AE46" s="112"/>
      <c r="AF46" s="108"/>
      <c r="AG46" s="92"/>
      <c r="AH46" s="88"/>
    </row>
    <row r="47" spans="1:34" ht="15">
      <c r="A47" s="91"/>
      <c r="B47" s="87" t="s">
        <v>90</v>
      </c>
      <c r="C47" s="108"/>
      <c r="D47" s="112"/>
      <c r="E47" s="108"/>
      <c r="F47" s="108"/>
      <c r="G47" s="108"/>
      <c r="H47" s="112"/>
      <c r="I47" s="88"/>
      <c r="J47" s="112"/>
      <c r="K47" s="112"/>
      <c r="L47" s="108"/>
      <c r="M47" s="112"/>
      <c r="N47" s="88"/>
      <c r="O47" s="112"/>
      <c r="P47" s="112"/>
      <c r="Q47" s="108"/>
      <c r="R47" s="112"/>
      <c r="S47" s="112"/>
      <c r="T47" s="112"/>
      <c r="U47" s="112"/>
      <c r="V47" s="108"/>
      <c r="W47" s="112"/>
      <c r="X47" s="112"/>
      <c r="Y47" s="112"/>
      <c r="Z47" s="112"/>
      <c r="AA47" s="108"/>
      <c r="AB47" s="112"/>
      <c r="AC47" s="112"/>
      <c r="AD47" s="112"/>
      <c r="AE47" s="112"/>
      <c r="AF47" s="108"/>
      <c r="AG47" s="92"/>
      <c r="AH47" s="88"/>
    </row>
    <row r="48" spans="1:34" ht="15">
      <c r="A48" s="91"/>
      <c r="B48" s="92"/>
      <c r="C48" s="108"/>
      <c r="D48" s="112"/>
      <c r="E48" s="108"/>
      <c r="F48" s="108"/>
      <c r="G48" s="108"/>
      <c r="H48" s="112"/>
      <c r="I48" s="88"/>
      <c r="J48" s="112"/>
      <c r="K48" s="112"/>
      <c r="L48" s="108"/>
      <c r="M48" s="112"/>
      <c r="N48" s="88"/>
      <c r="O48" s="112"/>
      <c r="P48" s="112"/>
      <c r="Q48" s="108"/>
      <c r="R48" s="112"/>
      <c r="S48" s="112"/>
      <c r="T48" s="112"/>
      <c r="U48" s="112"/>
      <c r="V48" s="108"/>
      <c r="W48" s="112"/>
      <c r="X48" s="112"/>
      <c r="Y48" s="112"/>
      <c r="Z48" s="112"/>
      <c r="AA48" s="108"/>
      <c r="AB48" s="112"/>
      <c r="AC48" s="112"/>
      <c r="AD48" s="112"/>
      <c r="AE48" s="112"/>
      <c r="AF48" s="108"/>
      <c r="AG48" s="92"/>
      <c r="AH48" s="88"/>
    </row>
    <row r="49" spans="1:34" ht="18">
      <c r="A49" s="91"/>
      <c r="B49" s="127" t="s">
        <v>73</v>
      </c>
      <c r="C49" s="118"/>
      <c r="D49" s="112"/>
      <c r="E49" s="108"/>
      <c r="F49" s="108"/>
      <c r="G49" s="108"/>
      <c r="H49" s="112"/>
      <c r="I49" s="88"/>
      <c r="J49" s="112"/>
      <c r="K49" s="112"/>
      <c r="L49" s="108"/>
      <c r="M49" s="112"/>
      <c r="N49" s="88"/>
      <c r="O49" s="112"/>
      <c r="P49" s="112"/>
      <c r="Q49" s="108"/>
      <c r="R49" s="112"/>
      <c r="S49" s="112"/>
      <c r="T49" s="112"/>
      <c r="U49" s="112"/>
      <c r="V49" s="108"/>
      <c r="W49" s="112"/>
      <c r="X49" s="112"/>
      <c r="Y49" s="112"/>
      <c r="Z49" s="112"/>
      <c r="AA49" s="108"/>
      <c r="AB49" s="112"/>
      <c r="AC49" s="112"/>
      <c r="AD49" s="112"/>
      <c r="AE49" s="112"/>
      <c r="AF49" s="108"/>
      <c r="AG49" s="92"/>
      <c r="AH49" s="88"/>
    </row>
    <row r="50" spans="1:34" ht="15">
      <c r="A50" s="91"/>
      <c r="B50" s="128" t="s">
        <v>11</v>
      </c>
      <c r="C50" s="108"/>
      <c r="D50" s="88"/>
      <c r="E50" s="108"/>
      <c r="F50" s="108"/>
      <c r="G50" s="108"/>
      <c r="H50" s="165"/>
      <c r="I50" s="88"/>
      <c r="J50" s="165"/>
      <c r="K50" s="112"/>
      <c r="L50" s="165"/>
      <c r="M50" s="112"/>
      <c r="N50" s="165"/>
      <c r="O50" s="112"/>
      <c r="P50" s="165"/>
      <c r="Q50" s="108"/>
      <c r="R50" s="112"/>
      <c r="S50" s="88"/>
      <c r="T50" s="112"/>
      <c r="U50" s="112"/>
      <c r="V50" s="108"/>
      <c r="W50" s="112"/>
      <c r="X50" s="88"/>
      <c r="Y50" s="112"/>
      <c r="Z50" s="112"/>
      <c r="AA50" s="108"/>
      <c r="AB50" s="112"/>
      <c r="AC50" s="88"/>
      <c r="AD50" s="112"/>
      <c r="AE50" s="112"/>
      <c r="AF50" s="108"/>
      <c r="AG50" s="92"/>
      <c r="AH50" s="88"/>
    </row>
    <row r="51" spans="1:34" ht="15">
      <c r="A51" s="91"/>
      <c r="B51" s="92"/>
      <c r="C51" s="108"/>
      <c r="D51" s="112"/>
      <c r="E51" s="108"/>
      <c r="F51" s="108"/>
      <c r="G51" s="108"/>
      <c r="H51" s="112"/>
      <c r="I51" s="88"/>
      <c r="J51" s="112"/>
      <c r="K51" s="112"/>
      <c r="L51" s="112"/>
      <c r="M51" s="112"/>
      <c r="N51" s="112"/>
      <c r="O51" s="112"/>
      <c r="P51" s="112"/>
      <c r="Q51" s="108"/>
      <c r="R51" s="112"/>
      <c r="S51" s="88"/>
      <c r="T51" s="112"/>
      <c r="U51" s="112"/>
      <c r="V51" s="108"/>
      <c r="W51" s="112"/>
      <c r="X51" s="88"/>
      <c r="Y51" s="112"/>
      <c r="Z51" s="112"/>
      <c r="AA51" s="108"/>
      <c r="AB51" s="112"/>
      <c r="AC51" s="88"/>
      <c r="AD51" s="112"/>
      <c r="AE51" s="112"/>
      <c r="AF51" s="108"/>
      <c r="AG51" s="92"/>
      <c r="AH51" s="88"/>
    </row>
    <row r="52" spans="1:34" ht="18">
      <c r="A52" s="91"/>
      <c r="B52" s="129" t="s">
        <v>101</v>
      </c>
      <c r="C52" s="118"/>
      <c r="D52" s="112"/>
      <c r="E52" s="108"/>
      <c r="F52" s="108"/>
      <c r="G52" s="108"/>
      <c r="H52" s="112"/>
      <c r="I52" s="88"/>
      <c r="J52" s="112"/>
      <c r="K52" s="112"/>
      <c r="L52" s="112"/>
      <c r="M52" s="112"/>
      <c r="N52" s="112"/>
      <c r="O52" s="112"/>
      <c r="P52" s="112"/>
      <c r="Q52" s="108"/>
      <c r="R52" s="112"/>
      <c r="S52" s="88"/>
      <c r="T52" s="112"/>
      <c r="U52" s="112"/>
      <c r="V52" s="108"/>
      <c r="W52" s="112"/>
      <c r="X52" s="88"/>
      <c r="Y52" s="112"/>
      <c r="Z52" s="112"/>
      <c r="AA52" s="108"/>
      <c r="AB52" s="112"/>
      <c r="AC52" s="88"/>
      <c r="AD52" s="112"/>
      <c r="AE52" s="112"/>
      <c r="AF52" s="108"/>
      <c r="AG52" s="92"/>
      <c r="AH52" s="88"/>
    </row>
    <row r="53" spans="1:34" ht="15">
      <c r="A53" s="91"/>
      <c r="B53" s="108" t="s">
        <v>12</v>
      </c>
      <c r="C53" s="88"/>
      <c r="D53" s="88"/>
      <c r="E53" s="108"/>
      <c r="F53" s="108"/>
      <c r="G53" s="108"/>
      <c r="H53" s="165"/>
      <c r="I53" s="88"/>
      <c r="J53" s="165"/>
      <c r="K53" s="112"/>
      <c r="L53" s="165"/>
      <c r="M53" s="112"/>
      <c r="N53" s="165"/>
      <c r="O53" s="112"/>
      <c r="P53" s="165"/>
      <c r="Q53" s="108"/>
      <c r="R53" s="112"/>
      <c r="S53" s="88"/>
      <c r="T53" s="112"/>
      <c r="U53" s="112"/>
      <c r="V53" s="108"/>
      <c r="W53" s="112"/>
      <c r="X53" s="88"/>
      <c r="Y53" s="112"/>
      <c r="Z53" s="112"/>
      <c r="AA53" s="108"/>
      <c r="AB53" s="112"/>
      <c r="AC53" s="88"/>
      <c r="AD53" s="112"/>
      <c r="AE53" s="112"/>
      <c r="AF53" s="108"/>
      <c r="AG53" s="92"/>
      <c r="AH53" s="88"/>
    </row>
    <row r="54" spans="1:34" ht="15">
      <c r="A54" s="91"/>
      <c r="B54" s="108" t="s">
        <v>13</v>
      </c>
      <c r="C54" s="88"/>
      <c r="D54" s="88"/>
      <c r="E54" s="108"/>
      <c r="F54" s="108"/>
      <c r="G54" s="108"/>
      <c r="H54" s="165"/>
      <c r="I54" s="88"/>
      <c r="J54" s="165"/>
      <c r="K54" s="112"/>
      <c r="L54" s="165"/>
      <c r="M54" s="112"/>
      <c r="N54" s="165"/>
      <c r="O54" s="112"/>
      <c r="P54" s="165"/>
      <c r="Q54" s="108"/>
      <c r="R54" s="112"/>
      <c r="S54" s="88"/>
      <c r="T54" s="112"/>
      <c r="U54" s="112"/>
      <c r="V54" s="108"/>
      <c r="W54" s="112"/>
      <c r="X54" s="88"/>
      <c r="Y54" s="112"/>
      <c r="Z54" s="112"/>
      <c r="AA54" s="108"/>
      <c r="AB54" s="112"/>
      <c r="AC54" s="88"/>
      <c r="AD54" s="112"/>
      <c r="AE54" s="112"/>
      <c r="AF54" s="108"/>
      <c r="AG54" s="92"/>
      <c r="AH54" s="88"/>
    </row>
    <row r="55" spans="1:34" ht="15">
      <c r="A55" s="91"/>
      <c r="B55" s="108" t="s">
        <v>14</v>
      </c>
      <c r="C55" s="88"/>
      <c r="D55" s="88"/>
      <c r="E55" s="108"/>
      <c r="F55" s="108"/>
      <c r="G55" s="108"/>
      <c r="H55" s="165"/>
      <c r="I55" s="88"/>
      <c r="J55" s="165"/>
      <c r="K55" s="112"/>
      <c r="L55" s="165"/>
      <c r="M55" s="112"/>
      <c r="N55" s="165"/>
      <c r="O55" s="112"/>
      <c r="P55" s="165"/>
      <c r="Q55" s="108"/>
      <c r="R55" s="112"/>
      <c r="S55" s="88"/>
      <c r="T55" s="112"/>
      <c r="U55" s="112"/>
      <c r="V55" s="108"/>
      <c r="W55" s="112"/>
      <c r="X55" s="88"/>
      <c r="Y55" s="112"/>
      <c r="Z55" s="112"/>
      <c r="AA55" s="108"/>
      <c r="AB55" s="112"/>
      <c r="AC55" s="88"/>
      <c r="AD55" s="112"/>
      <c r="AE55" s="112"/>
      <c r="AF55" s="108"/>
      <c r="AG55" s="92"/>
      <c r="AH55" s="88"/>
    </row>
    <row r="56" spans="1:34" ht="15">
      <c r="A56" s="91"/>
      <c r="B56" s="108" t="s">
        <v>15</v>
      </c>
      <c r="C56" s="88"/>
      <c r="D56" s="88"/>
      <c r="E56" s="108"/>
      <c r="F56" s="108"/>
      <c r="G56" s="108"/>
      <c r="H56" s="165"/>
      <c r="I56" s="88"/>
      <c r="J56" s="165"/>
      <c r="K56" s="112"/>
      <c r="L56" s="165"/>
      <c r="M56" s="112"/>
      <c r="N56" s="165"/>
      <c r="O56" s="112"/>
      <c r="P56" s="165"/>
      <c r="Q56" s="108"/>
      <c r="R56" s="112"/>
      <c r="S56" s="88"/>
      <c r="T56" s="112"/>
      <c r="U56" s="112"/>
      <c r="V56" s="108"/>
      <c r="W56" s="112"/>
      <c r="X56" s="88"/>
      <c r="Y56" s="112"/>
      <c r="Z56" s="112"/>
      <c r="AA56" s="108"/>
      <c r="AB56" s="112"/>
      <c r="AC56" s="88"/>
      <c r="AD56" s="112"/>
      <c r="AE56" s="112"/>
      <c r="AF56" s="108"/>
      <c r="AG56" s="92"/>
      <c r="AH56" s="88"/>
    </row>
    <row r="57" spans="1:34" ht="15">
      <c r="A57" s="91"/>
      <c r="B57" s="130" t="s">
        <v>102</v>
      </c>
      <c r="C57" s="131"/>
      <c r="D57" s="132"/>
      <c r="E57" s="108"/>
      <c r="F57" s="108"/>
      <c r="G57" s="108"/>
      <c r="H57" s="112"/>
      <c r="I57" s="88"/>
      <c r="J57" s="112"/>
      <c r="K57" s="112"/>
      <c r="L57" s="112"/>
      <c r="M57" s="112"/>
      <c r="N57" s="112"/>
      <c r="O57" s="112"/>
      <c r="P57" s="112"/>
      <c r="Q57" s="108"/>
      <c r="R57" s="112"/>
      <c r="S57" s="88"/>
      <c r="T57" s="112"/>
      <c r="U57" s="112"/>
      <c r="V57" s="108"/>
      <c r="W57" s="112"/>
      <c r="X57" s="88"/>
      <c r="Y57" s="112"/>
      <c r="Z57" s="112"/>
      <c r="AA57" s="108"/>
      <c r="AB57" s="112"/>
      <c r="AC57" s="88"/>
      <c r="AD57" s="112"/>
      <c r="AE57" s="112"/>
      <c r="AF57" s="108"/>
      <c r="AG57" s="92"/>
      <c r="AH57" s="88"/>
    </row>
    <row r="58" spans="1:34" ht="15">
      <c r="A58" s="91"/>
      <c r="B58" s="92"/>
      <c r="C58" s="131"/>
      <c r="D58" s="132"/>
      <c r="E58" s="108"/>
      <c r="F58" s="108"/>
      <c r="G58" s="108"/>
      <c r="H58" s="112"/>
      <c r="I58" s="88"/>
      <c r="J58" s="112"/>
      <c r="K58" s="112"/>
      <c r="L58" s="112"/>
      <c r="M58" s="112"/>
      <c r="N58" s="112"/>
      <c r="O58" s="112"/>
      <c r="P58" s="112"/>
      <c r="Q58" s="108"/>
      <c r="R58" s="112"/>
      <c r="S58" s="88"/>
      <c r="T58" s="112"/>
      <c r="U58" s="112"/>
      <c r="V58" s="108"/>
      <c r="W58" s="112"/>
      <c r="X58" s="88"/>
      <c r="Y58" s="112"/>
      <c r="Z58" s="112"/>
      <c r="AA58" s="108"/>
      <c r="AB58" s="112"/>
      <c r="AC58" s="88"/>
      <c r="AD58" s="112"/>
      <c r="AE58" s="112"/>
      <c r="AF58" s="108"/>
      <c r="AG58" s="92"/>
      <c r="AH58" s="88"/>
    </row>
    <row r="59" spans="1:34" ht="18">
      <c r="A59" s="91"/>
      <c r="B59" s="133" t="s">
        <v>114</v>
      </c>
      <c r="C59" s="118"/>
      <c r="D59" s="112"/>
      <c r="E59" s="108"/>
      <c r="F59" s="108"/>
      <c r="G59" s="108"/>
      <c r="H59" s="112"/>
      <c r="I59" s="88"/>
      <c r="J59" s="112"/>
      <c r="K59" s="112"/>
      <c r="L59" s="112"/>
      <c r="M59" s="112"/>
      <c r="N59" s="112"/>
      <c r="O59" s="112"/>
      <c r="P59" s="112"/>
      <c r="Q59" s="108"/>
      <c r="R59" s="112"/>
      <c r="S59" s="88"/>
      <c r="T59" s="112"/>
      <c r="U59" s="112"/>
      <c r="V59" s="108"/>
      <c r="W59" s="112"/>
      <c r="X59" s="88"/>
      <c r="Y59" s="112"/>
      <c r="Z59" s="112"/>
      <c r="AA59" s="108"/>
      <c r="AB59" s="112"/>
      <c r="AC59" s="88"/>
      <c r="AD59" s="112"/>
      <c r="AE59" s="112"/>
      <c r="AF59" s="108"/>
      <c r="AG59" s="92"/>
      <c r="AH59" s="88"/>
    </row>
    <row r="60" spans="1:34" ht="15">
      <c r="A60" s="91"/>
      <c r="B60" s="134" t="s">
        <v>16</v>
      </c>
      <c r="C60" s="108"/>
      <c r="D60" s="88"/>
      <c r="E60" s="108"/>
      <c r="F60" s="108"/>
      <c r="G60" s="108"/>
      <c r="H60" s="165"/>
      <c r="I60" s="88"/>
      <c r="J60" s="165"/>
      <c r="K60" s="112"/>
      <c r="L60" s="165"/>
      <c r="M60" s="112"/>
      <c r="N60" s="165"/>
      <c r="O60" s="112"/>
      <c r="P60" s="165"/>
      <c r="Q60" s="108"/>
      <c r="R60" s="112"/>
      <c r="S60" s="88"/>
      <c r="T60" s="112"/>
      <c r="U60" s="112"/>
      <c r="V60" s="108"/>
      <c r="W60" s="112"/>
      <c r="X60" s="88"/>
      <c r="Y60" s="112"/>
      <c r="Z60" s="112"/>
      <c r="AA60" s="108"/>
      <c r="AB60" s="112"/>
      <c r="AC60" s="88"/>
      <c r="AD60" s="112"/>
      <c r="AE60" s="112"/>
      <c r="AF60" s="108"/>
      <c r="AG60" s="92"/>
      <c r="AH60" s="88"/>
    </row>
    <row r="61" spans="1:34" ht="15">
      <c r="A61" s="91"/>
      <c r="B61" s="135" t="s">
        <v>91</v>
      </c>
      <c r="C61" s="108"/>
      <c r="D61" s="88"/>
      <c r="E61" s="108"/>
      <c r="F61" s="108"/>
      <c r="G61" s="108"/>
      <c r="H61" s="112"/>
      <c r="I61" s="112"/>
      <c r="J61" s="112"/>
      <c r="K61" s="112"/>
      <c r="L61" s="108"/>
      <c r="M61" s="112"/>
      <c r="N61" s="112"/>
      <c r="O61" s="112"/>
      <c r="P61" s="112"/>
      <c r="Q61" s="108"/>
      <c r="R61" s="112"/>
      <c r="S61" s="112"/>
      <c r="T61" s="112"/>
      <c r="U61" s="112"/>
      <c r="V61" s="108"/>
      <c r="W61" s="112"/>
      <c r="X61" s="112"/>
      <c r="Y61" s="112"/>
      <c r="Z61" s="112"/>
      <c r="AA61" s="108"/>
      <c r="AB61" s="112"/>
      <c r="AC61" s="112"/>
      <c r="AD61" s="112"/>
      <c r="AE61" s="112"/>
      <c r="AF61" s="108"/>
      <c r="AG61" s="92"/>
      <c r="AH61" s="88"/>
    </row>
    <row r="62" spans="1:34" ht="15">
      <c r="A62" s="91"/>
      <c r="B62" s="135" t="s">
        <v>92</v>
      </c>
      <c r="C62" s="108"/>
      <c r="D62" s="88"/>
      <c r="E62" s="108"/>
      <c r="F62" s="108"/>
      <c r="G62" s="108"/>
      <c r="H62" s="112"/>
      <c r="I62" s="112"/>
      <c r="J62" s="112"/>
      <c r="K62" s="112"/>
      <c r="L62" s="108"/>
      <c r="M62" s="112"/>
      <c r="N62" s="112"/>
      <c r="O62" s="112"/>
      <c r="P62" s="112"/>
      <c r="Q62" s="108"/>
      <c r="R62" s="112"/>
      <c r="S62" s="112"/>
      <c r="T62" s="112"/>
      <c r="U62" s="112"/>
      <c r="V62" s="108"/>
      <c r="W62" s="112"/>
      <c r="X62" s="112"/>
      <c r="Y62" s="112"/>
      <c r="Z62" s="112"/>
      <c r="AA62" s="108"/>
      <c r="AB62" s="112"/>
      <c r="AC62" s="112"/>
      <c r="AD62" s="112"/>
      <c r="AE62" s="112"/>
      <c r="AF62" s="108"/>
      <c r="AG62" s="92"/>
      <c r="AH62" s="88"/>
    </row>
    <row r="63" spans="1:34" ht="18">
      <c r="A63" s="91"/>
      <c r="B63" s="92"/>
      <c r="C63" s="102"/>
      <c r="D63" s="88"/>
      <c r="E63" s="108"/>
      <c r="F63" s="108"/>
      <c r="G63" s="108"/>
      <c r="H63" s="112"/>
      <c r="I63" s="112"/>
      <c r="J63" s="112"/>
      <c r="K63" s="112"/>
      <c r="L63" s="108"/>
      <c r="M63" s="112"/>
      <c r="N63" s="112"/>
      <c r="O63" s="112"/>
      <c r="P63" s="112"/>
      <c r="Q63" s="108"/>
      <c r="R63" s="112"/>
      <c r="S63" s="112"/>
      <c r="T63" s="112"/>
      <c r="U63" s="112"/>
      <c r="V63" s="108"/>
      <c r="W63" s="112"/>
      <c r="X63" s="112"/>
      <c r="Y63" s="112"/>
      <c r="Z63" s="112"/>
      <c r="AA63" s="108"/>
      <c r="AB63" s="112"/>
      <c r="AC63" s="112"/>
      <c r="AD63" s="112"/>
      <c r="AE63" s="112"/>
      <c r="AF63" s="108"/>
      <c r="AG63" s="92"/>
      <c r="AH63" s="88"/>
    </row>
    <row r="64" spans="1:34" ht="15">
      <c r="A64" s="91"/>
      <c r="B64" s="91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92"/>
      <c r="AH64" s="88"/>
    </row>
    <row r="65" spans="1:34">
      <c r="A65" s="91"/>
      <c r="B65" s="91"/>
      <c r="C65" s="91"/>
      <c r="D65" s="91"/>
      <c r="E65" s="91"/>
      <c r="F65" s="91"/>
      <c r="G65" s="91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88"/>
    </row>
    <row r="66" spans="1:34">
      <c r="A66" s="88"/>
      <c r="B66" s="88"/>
      <c r="C66" s="88"/>
      <c r="D66" s="88"/>
      <c r="E66" s="88"/>
      <c r="F66" s="88"/>
      <c r="G66" s="88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88"/>
    </row>
    <row r="67" spans="1:34">
      <c r="A67" s="88"/>
      <c r="B67" s="88"/>
      <c r="C67" s="88"/>
      <c r="D67" s="88"/>
      <c r="E67" s="88"/>
      <c r="F67" s="88"/>
      <c r="G67" s="88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88"/>
    </row>
    <row r="68" spans="1:34">
      <c r="A68" s="88"/>
      <c r="B68" s="88"/>
      <c r="C68" s="88"/>
      <c r="D68" s="88"/>
      <c r="E68" s="88"/>
      <c r="F68" s="88"/>
      <c r="G68" s="88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88"/>
    </row>
    <row r="69" spans="1:34">
      <c r="A69" s="88"/>
      <c r="B69" s="88"/>
      <c r="C69" s="88"/>
      <c r="D69" s="88"/>
      <c r="E69" s="88"/>
      <c r="F69" s="88"/>
      <c r="G69" s="88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88"/>
    </row>
    <row r="70" spans="1:34">
      <c r="A70" s="88"/>
      <c r="B70" s="88"/>
      <c r="C70" s="88"/>
      <c r="D70" s="88"/>
      <c r="E70" s="88"/>
      <c r="F70" s="88"/>
      <c r="G70" s="88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88"/>
    </row>
    <row r="71" spans="1:34">
      <c r="A71" s="88"/>
      <c r="B71" s="88"/>
      <c r="C71" s="88"/>
      <c r="D71" s="88"/>
      <c r="E71" s="88"/>
      <c r="F71" s="88"/>
      <c r="G71" s="88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88"/>
    </row>
    <row r="72" spans="1:34">
      <c r="A72" s="88"/>
      <c r="B72" s="88"/>
      <c r="C72" s="88"/>
      <c r="D72" s="88"/>
      <c r="E72" s="88"/>
      <c r="F72" s="88"/>
      <c r="G72" s="88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88"/>
    </row>
    <row r="73" spans="1:34">
      <c r="A73" s="88"/>
      <c r="B73" s="88"/>
      <c r="C73" s="88"/>
      <c r="D73" s="88"/>
      <c r="E73" s="88"/>
      <c r="F73" s="88"/>
      <c r="G73" s="88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88"/>
    </row>
    <row r="74" spans="1:34">
      <c r="A74" s="88"/>
      <c r="B74" s="88"/>
      <c r="C74" s="88"/>
      <c r="D74" s="88"/>
      <c r="E74" s="88"/>
      <c r="F74" s="88"/>
      <c r="G74" s="88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88"/>
    </row>
    <row r="75" spans="1:34">
      <c r="A75" s="88"/>
      <c r="B75" s="88"/>
      <c r="C75" s="88"/>
      <c r="D75" s="88"/>
      <c r="E75" s="88"/>
      <c r="F75" s="88"/>
      <c r="G75" s="88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88"/>
    </row>
    <row r="76" spans="1:34">
      <c r="A76" s="88"/>
      <c r="B76" s="88"/>
      <c r="C76" s="88"/>
      <c r="D76" s="88"/>
      <c r="E76" s="88"/>
      <c r="F76" s="88"/>
      <c r="G76" s="88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88"/>
    </row>
    <row r="77" spans="1:34">
      <c r="A77" s="88"/>
      <c r="B77" s="88"/>
      <c r="C77" s="88"/>
      <c r="D77" s="88"/>
      <c r="E77" s="88"/>
      <c r="F77" s="88"/>
      <c r="G77" s="88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88"/>
    </row>
    <row r="78" spans="1:34">
      <c r="A78" s="88"/>
      <c r="B78" s="88"/>
      <c r="C78" s="88"/>
      <c r="D78" s="88"/>
      <c r="E78" s="88"/>
      <c r="F78" s="88"/>
      <c r="G78" s="88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88"/>
    </row>
    <row r="79" spans="1:34">
      <c r="A79" s="88"/>
      <c r="B79" s="88"/>
      <c r="C79" s="88"/>
      <c r="D79" s="88"/>
      <c r="E79" s="88"/>
      <c r="F79" s="88"/>
      <c r="G79" s="88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88"/>
    </row>
    <row r="80" spans="1:34">
      <c r="A80" s="88"/>
      <c r="B80" s="88"/>
      <c r="C80" s="88"/>
      <c r="D80" s="88"/>
      <c r="E80" s="88"/>
      <c r="F80" s="88"/>
      <c r="G80" s="88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88"/>
    </row>
    <row r="81" spans="1:34">
      <c r="A81" s="88"/>
      <c r="B81" s="88"/>
      <c r="C81" s="88"/>
      <c r="D81" s="88"/>
      <c r="E81" s="88"/>
      <c r="F81" s="88"/>
      <c r="G81" s="88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88"/>
    </row>
    <row r="82" spans="1:34">
      <c r="A82" s="88"/>
      <c r="B82" s="88"/>
      <c r="C82" s="88"/>
      <c r="D82" s="88"/>
      <c r="E82" s="88"/>
      <c r="F82" s="88"/>
      <c r="G82" s="88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88"/>
    </row>
    <row r="83" spans="1:34">
      <c r="A83" s="88"/>
      <c r="B83" s="88"/>
      <c r="C83" s="88"/>
      <c r="D83" s="88"/>
      <c r="E83" s="88"/>
      <c r="F83" s="88"/>
      <c r="G83" s="88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88"/>
    </row>
    <row r="84" spans="1:34">
      <c r="A84" s="88"/>
      <c r="B84" s="88"/>
      <c r="C84" s="88"/>
      <c r="D84" s="88"/>
      <c r="E84" s="88"/>
      <c r="F84" s="88"/>
      <c r="G84" s="88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88"/>
    </row>
    <row r="85" spans="1:34">
      <c r="A85" s="88"/>
      <c r="B85" s="88"/>
      <c r="C85" s="88"/>
      <c r="D85" s="88"/>
      <c r="E85" s="88"/>
      <c r="F85" s="88"/>
      <c r="G85" s="88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88"/>
    </row>
    <row r="86" spans="1:34">
      <c r="A86" s="88"/>
      <c r="B86" s="88"/>
      <c r="C86" s="88"/>
      <c r="D86" s="88"/>
      <c r="E86" s="88"/>
      <c r="F86" s="88"/>
      <c r="G86" s="88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88"/>
    </row>
    <row r="87" spans="1:34">
      <c r="A87" s="88"/>
      <c r="B87" s="88"/>
      <c r="C87" s="88"/>
      <c r="D87" s="88"/>
      <c r="E87" s="88"/>
      <c r="F87" s="88"/>
      <c r="G87" s="88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88"/>
    </row>
    <row r="88" spans="1:34">
      <c r="A88" s="88"/>
      <c r="B88" s="88"/>
      <c r="C88" s="88"/>
      <c r="D88" s="88"/>
      <c r="E88" s="88"/>
      <c r="F88" s="88"/>
      <c r="G88" s="88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88"/>
    </row>
    <row r="89" spans="1:34">
      <c r="A89" s="88"/>
      <c r="B89" s="88"/>
      <c r="C89" s="88"/>
      <c r="D89" s="88"/>
      <c r="E89" s="88"/>
      <c r="F89" s="88"/>
      <c r="G89" s="88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88"/>
    </row>
    <row r="90" spans="1:34">
      <c r="A90" s="88"/>
      <c r="B90" s="88"/>
      <c r="C90" s="88"/>
      <c r="D90" s="88"/>
      <c r="E90" s="88"/>
      <c r="F90" s="88"/>
      <c r="G90" s="88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88"/>
    </row>
    <row r="91" spans="1:34">
      <c r="A91" s="88"/>
      <c r="B91" s="88"/>
      <c r="C91" s="88"/>
      <c r="D91" s="88"/>
      <c r="E91" s="88"/>
      <c r="F91" s="88"/>
      <c r="G91" s="88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88"/>
    </row>
    <row r="92" spans="1:34">
      <c r="A92" s="88"/>
      <c r="B92" s="88"/>
      <c r="C92" s="88"/>
      <c r="D92" s="88"/>
      <c r="E92" s="88"/>
      <c r="F92" s="88"/>
      <c r="G92" s="88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88"/>
    </row>
    <row r="93" spans="1:34">
      <c r="A93" s="88"/>
      <c r="B93" s="88"/>
      <c r="C93" s="88"/>
      <c r="D93" s="88"/>
      <c r="E93" s="88"/>
      <c r="F93" s="88"/>
      <c r="G93" s="88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88"/>
    </row>
    <row r="94" spans="1:34">
      <c r="A94" s="88"/>
      <c r="B94" s="88"/>
      <c r="C94" s="88"/>
      <c r="D94" s="88"/>
      <c r="E94" s="88"/>
      <c r="F94" s="88"/>
      <c r="G94" s="88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88"/>
    </row>
    <row r="95" spans="1:34">
      <c r="A95" s="88"/>
      <c r="B95" s="88"/>
      <c r="C95" s="88"/>
      <c r="D95" s="88"/>
      <c r="E95" s="88"/>
      <c r="F95" s="88"/>
      <c r="G95" s="88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88"/>
    </row>
    <row r="96" spans="1:34">
      <c r="A96" s="88"/>
      <c r="B96" s="88"/>
      <c r="C96" s="88"/>
      <c r="D96" s="88"/>
      <c r="E96" s="88"/>
      <c r="F96" s="88"/>
      <c r="G96" s="88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88"/>
    </row>
    <row r="97" spans="1:34">
      <c r="A97" s="88"/>
      <c r="B97" s="88"/>
      <c r="C97" s="88"/>
      <c r="D97" s="88"/>
      <c r="E97" s="88"/>
      <c r="F97" s="88"/>
      <c r="G97" s="88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88"/>
    </row>
    <row r="98" spans="1:34">
      <c r="A98" s="88"/>
      <c r="B98" s="88"/>
      <c r="C98" s="88"/>
      <c r="D98" s="88"/>
      <c r="E98" s="88"/>
      <c r="F98" s="88"/>
      <c r="G98" s="88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88"/>
    </row>
    <row r="99" spans="1:34">
      <c r="A99" s="88"/>
      <c r="B99" s="88"/>
      <c r="C99" s="88"/>
      <c r="D99" s="88"/>
      <c r="E99" s="88"/>
      <c r="F99" s="88"/>
      <c r="G99" s="88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88"/>
    </row>
    <row r="100" spans="1:34">
      <c r="A100" s="88"/>
      <c r="B100" s="88"/>
      <c r="C100" s="88"/>
      <c r="D100" s="88"/>
      <c r="E100" s="88"/>
      <c r="F100" s="88"/>
      <c r="G100" s="88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88"/>
    </row>
    <row r="101" spans="1:34">
      <c r="A101" s="88"/>
      <c r="B101" s="88"/>
      <c r="C101" s="88"/>
      <c r="D101" s="88"/>
      <c r="E101" s="88"/>
      <c r="F101" s="88"/>
      <c r="G101" s="88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88"/>
    </row>
    <row r="102" spans="1:34">
      <c r="A102" s="88"/>
      <c r="B102" s="88"/>
      <c r="C102" s="88"/>
      <c r="D102" s="88"/>
      <c r="E102" s="88"/>
      <c r="F102" s="88"/>
      <c r="G102" s="88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88"/>
    </row>
    <row r="103" spans="1:34">
      <c r="A103" s="88"/>
      <c r="B103" s="88"/>
      <c r="C103" s="88"/>
      <c r="D103" s="88"/>
      <c r="E103" s="88"/>
      <c r="F103" s="88"/>
      <c r="G103" s="88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88"/>
    </row>
    <row r="104" spans="1:34">
      <c r="A104" s="88"/>
      <c r="B104" s="88"/>
      <c r="C104" s="88"/>
      <c r="D104" s="88"/>
      <c r="E104" s="88"/>
      <c r="F104" s="88"/>
      <c r="G104" s="88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88"/>
    </row>
    <row r="105" spans="1:34">
      <c r="A105" s="88"/>
      <c r="B105" s="88"/>
      <c r="C105" s="88"/>
      <c r="D105" s="88"/>
      <c r="E105" s="88"/>
      <c r="F105" s="88"/>
      <c r="G105" s="88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88"/>
    </row>
    <row r="106" spans="1:34">
      <c r="A106" s="88"/>
      <c r="B106" s="88"/>
      <c r="C106" s="88"/>
      <c r="D106" s="88"/>
      <c r="E106" s="88"/>
      <c r="F106" s="88"/>
      <c r="G106" s="88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88"/>
    </row>
    <row r="107" spans="1:34">
      <c r="A107" s="88"/>
      <c r="B107" s="88"/>
      <c r="C107" s="88"/>
      <c r="D107" s="88"/>
      <c r="E107" s="88"/>
      <c r="F107" s="88"/>
      <c r="G107" s="88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88"/>
    </row>
    <row r="108" spans="1:34">
      <c r="A108" s="88"/>
      <c r="B108" s="88"/>
      <c r="C108" s="88"/>
      <c r="D108" s="88"/>
      <c r="E108" s="88"/>
      <c r="F108" s="88"/>
      <c r="G108" s="88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88"/>
    </row>
    <row r="109" spans="1:34">
      <c r="A109" s="88"/>
      <c r="B109" s="88"/>
      <c r="C109" s="88"/>
      <c r="D109" s="88"/>
      <c r="E109" s="88"/>
      <c r="F109" s="88"/>
      <c r="G109" s="88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88"/>
    </row>
    <row r="110" spans="1:34">
      <c r="A110" s="88"/>
      <c r="B110" s="88"/>
      <c r="C110" s="88"/>
      <c r="D110" s="88"/>
      <c r="E110" s="88"/>
      <c r="F110" s="88"/>
      <c r="G110" s="88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88"/>
    </row>
    <row r="111" spans="1:34">
      <c r="A111" s="88"/>
      <c r="B111" s="88"/>
      <c r="C111" s="88"/>
      <c r="D111" s="88"/>
      <c r="E111" s="88"/>
      <c r="F111" s="88"/>
      <c r="G111" s="88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88"/>
    </row>
    <row r="112" spans="1:34">
      <c r="A112" s="88"/>
      <c r="B112" s="88"/>
      <c r="C112" s="88"/>
      <c r="D112" s="88"/>
      <c r="E112" s="88"/>
      <c r="F112" s="88"/>
      <c r="G112" s="88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88"/>
    </row>
    <row r="113" spans="1:34">
      <c r="A113" s="88"/>
      <c r="B113" s="88"/>
      <c r="C113" s="88"/>
      <c r="D113" s="88"/>
      <c r="E113" s="88"/>
      <c r="F113" s="88"/>
      <c r="G113" s="88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88"/>
    </row>
    <row r="114" spans="1:34">
      <c r="A114" s="88"/>
      <c r="B114" s="88"/>
      <c r="C114" s="88"/>
      <c r="D114" s="88"/>
      <c r="E114" s="88"/>
      <c r="F114" s="88"/>
      <c r="G114" s="88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88"/>
    </row>
    <row r="115" spans="1:34">
      <c r="A115" s="88"/>
      <c r="B115" s="88"/>
      <c r="C115" s="88"/>
      <c r="D115" s="88"/>
      <c r="E115" s="88"/>
      <c r="F115" s="88"/>
      <c r="G115" s="88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88"/>
    </row>
    <row r="116" spans="1:34">
      <c r="A116" s="88"/>
      <c r="B116" s="88"/>
      <c r="C116" s="88"/>
      <c r="D116" s="88"/>
      <c r="E116" s="88"/>
      <c r="F116" s="88"/>
      <c r="G116" s="88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88"/>
    </row>
    <row r="117" spans="1:34">
      <c r="A117" s="88"/>
      <c r="B117" s="88"/>
      <c r="C117" s="88"/>
      <c r="D117" s="88"/>
      <c r="E117" s="88"/>
      <c r="F117" s="88"/>
      <c r="G117" s="88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88"/>
    </row>
    <row r="118" spans="1:34">
      <c r="A118" s="88"/>
      <c r="B118" s="88"/>
      <c r="C118" s="88"/>
      <c r="D118" s="88"/>
      <c r="E118" s="88"/>
      <c r="F118" s="88"/>
      <c r="G118" s="88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88"/>
    </row>
    <row r="119" spans="1:34">
      <c r="A119" s="88"/>
      <c r="B119" s="88"/>
      <c r="C119" s="88"/>
      <c r="D119" s="88"/>
      <c r="E119" s="88"/>
      <c r="F119" s="88"/>
      <c r="G119" s="88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88"/>
    </row>
    <row r="120" spans="1:34">
      <c r="A120" s="88"/>
      <c r="B120" s="88"/>
      <c r="C120" s="88"/>
      <c r="D120" s="88"/>
      <c r="E120" s="88"/>
      <c r="F120" s="88"/>
      <c r="G120" s="88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88"/>
    </row>
    <row r="121" spans="1:34">
      <c r="A121" s="88"/>
      <c r="B121" s="88"/>
      <c r="C121" s="88"/>
      <c r="D121" s="88"/>
      <c r="E121" s="88"/>
      <c r="F121" s="88"/>
      <c r="G121" s="88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88"/>
    </row>
    <row r="122" spans="1:34">
      <c r="A122" s="88"/>
      <c r="B122" s="88"/>
      <c r="C122" s="88"/>
      <c r="D122" s="88"/>
      <c r="E122" s="88"/>
      <c r="F122" s="88"/>
      <c r="G122" s="88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88"/>
    </row>
    <row r="123" spans="1:34">
      <c r="A123" s="88"/>
      <c r="B123" s="88"/>
      <c r="C123" s="88"/>
      <c r="D123" s="88"/>
      <c r="E123" s="88"/>
      <c r="F123" s="88"/>
      <c r="G123" s="88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88"/>
    </row>
    <row r="124" spans="1:34">
      <c r="A124" s="88"/>
      <c r="B124" s="88"/>
      <c r="C124" s="88"/>
      <c r="D124" s="88"/>
      <c r="E124" s="88"/>
      <c r="F124" s="88"/>
      <c r="G124" s="88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88"/>
    </row>
    <row r="125" spans="1:34">
      <c r="A125" s="88"/>
      <c r="B125" s="88"/>
      <c r="C125" s="88"/>
      <c r="D125" s="88"/>
      <c r="E125" s="88"/>
      <c r="F125" s="88"/>
      <c r="G125" s="88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88"/>
    </row>
    <row r="126" spans="1:34">
      <c r="A126" s="88"/>
      <c r="B126" s="88"/>
      <c r="C126" s="88"/>
      <c r="D126" s="88"/>
      <c r="E126" s="88"/>
      <c r="F126" s="88"/>
      <c r="G126" s="88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88"/>
    </row>
    <row r="127" spans="1:34">
      <c r="A127" s="88"/>
      <c r="B127" s="88"/>
      <c r="C127" s="88"/>
      <c r="D127" s="88"/>
      <c r="E127" s="88"/>
      <c r="F127" s="88"/>
      <c r="G127" s="88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88"/>
    </row>
    <row r="128" spans="1:34">
      <c r="A128" s="88"/>
      <c r="B128" s="88"/>
      <c r="C128" s="88"/>
      <c r="D128" s="88"/>
      <c r="E128" s="88"/>
      <c r="F128" s="88"/>
      <c r="G128" s="88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88"/>
    </row>
    <row r="129" spans="1:34">
      <c r="A129" s="88"/>
      <c r="B129" s="88"/>
      <c r="C129" s="88"/>
      <c r="D129" s="88"/>
      <c r="E129" s="88"/>
      <c r="F129" s="88"/>
      <c r="G129" s="88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88"/>
    </row>
    <row r="130" spans="1:34">
      <c r="A130" s="88"/>
      <c r="B130" s="88"/>
      <c r="C130" s="88"/>
      <c r="D130" s="88"/>
      <c r="E130" s="88"/>
      <c r="F130" s="88"/>
      <c r="G130" s="88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88"/>
    </row>
    <row r="131" spans="1:34">
      <c r="A131" s="88"/>
      <c r="B131" s="88"/>
      <c r="C131" s="88"/>
      <c r="D131" s="88"/>
      <c r="E131" s="88"/>
      <c r="F131" s="88"/>
      <c r="G131" s="88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88"/>
    </row>
    <row r="132" spans="1:34">
      <c r="A132" s="88"/>
      <c r="B132" s="88"/>
      <c r="C132" s="88"/>
      <c r="D132" s="88"/>
      <c r="E132" s="88"/>
      <c r="F132" s="88"/>
      <c r="G132" s="88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88"/>
    </row>
    <row r="133" spans="1:34">
      <c r="A133" s="88"/>
      <c r="B133" s="169"/>
      <c r="C133" s="88"/>
      <c r="D133" s="88"/>
      <c r="E133" s="88"/>
      <c r="F133" s="88"/>
      <c r="G133" s="88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88"/>
    </row>
    <row r="134" spans="1:34">
      <c r="A134" s="88"/>
      <c r="B134" s="88"/>
      <c r="C134" s="88"/>
      <c r="D134" s="88"/>
      <c r="E134" s="88"/>
      <c r="F134" s="88"/>
      <c r="G134" s="88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88"/>
    </row>
    <row r="135" spans="1:34">
      <c r="A135" s="88"/>
      <c r="B135" s="88"/>
      <c r="C135" s="88"/>
      <c r="D135" s="88"/>
      <c r="E135" s="88"/>
      <c r="F135" s="88"/>
      <c r="G135" s="88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88"/>
    </row>
    <row r="136" spans="1:34">
      <c r="A136" s="88"/>
      <c r="B136" s="88"/>
      <c r="C136" s="88"/>
      <c r="D136" s="88"/>
      <c r="E136" s="88"/>
      <c r="F136" s="88"/>
      <c r="G136" s="88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88"/>
    </row>
    <row r="137" spans="1:34">
      <c r="A137" s="88"/>
      <c r="B137" s="88"/>
      <c r="C137" s="88"/>
      <c r="D137" s="88"/>
      <c r="E137" s="88"/>
      <c r="F137" s="88"/>
      <c r="G137" s="88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88"/>
    </row>
    <row r="138" spans="1:34">
      <c r="A138" s="88"/>
      <c r="B138" s="88"/>
      <c r="C138" s="88"/>
      <c r="D138" s="88"/>
      <c r="E138" s="88"/>
      <c r="F138" s="88"/>
      <c r="G138" s="88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88"/>
    </row>
    <row r="139" spans="1:34">
      <c r="A139" s="88"/>
      <c r="B139" s="88"/>
      <c r="C139" s="88"/>
      <c r="D139" s="88"/>
      <c r="E139" s="88"/>
      <c r="F139" s="88"/>
      <c r="G139" s="88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88"/>
    </row>
    <row r="140" spans="1:34">
      <c r="A140" s="88"/>
      <c r="B140" s="88"/>
      <c r="C140" s="88"/>
      <c r="D140" s="88"/>
      <c r="E140" s="88"/>
      <c r="F140" s="88"/>
      <c r="G140" s="88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88"/>
    </row>
    <row r="141" spans="1:34">
      <c r="A141" s="88"/>
      <c r="B141" s="88"/>
      <c r="C141" s="88"/>
      <c r="D141" s="88"/>
      <c r="E141" s="88"/>
      <c r="F141" s="88"/>
      <c r="G141" s="88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88"/>
    </row>
    <row r="142" spans="1:34">
      <c r="A142" s="88"/>
      <c r="B142" s="88"/>
      <c r="C142" s="88"/>
      <c r="D142" s="88"/>
      <c r="E142" s="88"/>
      <c r="F142" s="88"/>
      <c r="G142" s="88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88"/>
    </row>
    <row r="143" spans="1:34">
      <c r="A143" s="88"/>
      <c r="B143" s="88"/>
      <c r="C143" s="88"/>
      <c r="D143" s="88"/>
      <c r="E143" s="88"/>
      <c r="F143" s="88"/>
      <c r="G143" s="88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88"/>
    </row>
    <row r="144" spans="1:34">
      <c r="A144" s="88"/>
      <c r="B144" s="88"/>
      <c r="C144" s="88"/>
      <c r="D144" s="88"/>
      <c r="E144" s="88"/>
      <c r="F144" s="88"/>
      <c r="G144" s="88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88"/>
    </row>
    <row r="145" spans="1:34">
      <c r="A145" s="88"/>
      <c r="B145" s="88"/>
      <c r="C145" s="88"/>
      <c r="D145" s="88"/>
      <c r="E145" s="88"/>
      <c r="F145" s="88"/>
      <c r="G145" s="88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88"/>
    </row>
    <row r="146" spans="1:34">
      <c r="A146" s="88"/>
      <c r="B146" s="88"/>
      <c r="C146" s="88"/>
      <c r="D146" s="88"/>
      <c r="E146" s="88"/>
      <c r="F146" s="88"/>
      <c r="G146" s="88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88"/>
    </row>
    <row r="147" spans="1:34" ht="17">
      <c r="B147" s="136" t="s">
        <v>127</v>
      </c>
      <c r="H147" s="137"/>
      <c r="I147" s="137"/>
      <c r="J147" s="137"/>
      <c r="K147" s="137"/>
      <c r="L147" s="137"/>
      <c r="M147" s="137"/>
      <c r="N147" s="137"/>
      <c r="O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</row>
    <row r="148" spans="1:34" ht="17">
      <c r="B148" s="136"/>
      <c r="H148" s="137"/>
      <c r="I148" s="137"/>
      <c r="J148" s="137"/>
      <c r="K148" s="137"/>
      <c r="L148" s="137"/>
      <c r="M148" s="137"/>
      <c r="N148" s="137"/>
      <c r="O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</row>
    <row r="149" spans="1:34" ht="17">
      <c r="B149" s="138"/>
      <c r="H149" s="137"/>
      <c r="I149" s="139" t="str">
        <f>IF(H13&gt;0,H13,"")</f>
        <v/>
      </c>
      <c r="J149" s="140"/>
      <c r="K149" s="140"/>
      <c r="L149" s="140"/>
      <c r="M149" s="140"/>
      <c r="N149" s="139" t="str">
        <f>IF(J13&gt;0,J13,"")</f>
        <v/>
      </c>
      <c r="O149" s="140"/>
      <c r="P149" s="140"/>
      <c r="Q149" s="140"/>
      <c r="R149" s="140"/>
      <c r="S149" s="139" t="str">
        <f>IF(L13&gt;0,L13,"")</f>
        <v/>
      </c>
      <c r="T149" s="140"/>
      <c r="U149" s="140"/>
      <c r="V149" s="140"/>
      <c r="W149" s="140"/>
      <c r="X149" s="139" t="str">
        <f>IF(N13&gt;0,N13,"")</f>
        <v/>
      </c>
      <c r="Y149" s="140"/>
      <c r="Z149" s="140"/>
      <c r="AA149" s="140"/>
      <c r="AB149" s="140"/>
      <c r="AC149" s="139" t="str">
        <f>IF(P13&gt;0,P13,"")</f>
        <v/>
      </c>
      <c r="AD149" s="137"/>
      <c r="AE149" s="137"/>
      <c r="AF149" s="137"/>
      <c r="AG149" s="137"/>
    </row>
    <row r="150" spans="1:34">
      <c r="B150" s="137"/>
      <c r="C150" s="137" t="s">
        <v>41</v>
      </c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</row>
    <row r="151" spans="1:34">
      <c r="B151" s="137"/>
      <c r="C151" s="137"/>
      <c r="D151" s="137" t="s">
        <v>50</v>
      </c>
      <c r="E151" s="137"/>
      <c r="F151" s="137"/>
      <c r="G151" s="137"/>
      <c r="H151" s="137"/>
      <c r="I151" s="141" t="str">
        <f>IF(H21&gt;0,H20/H21*20,"")</f>
        <v/>
      </c>
      <c r="J151" s="137"/>
      <c r="K151" s="137"/>
      <c r="L151" s="137"/>
      <c r="M151" s="137"/>
      <c r="N151" s="141" t="str">
        <f>IF(J21&gt;0,J20/J21*20,"")</f>
        <v/>
      </c>
      <c r="O151" s="137"/>
      <c r="R151" s="137"/>
      <c r="S151" s="141" t="str">
        <f>IF(L21&gt;0,L20/L21*20,"")</f>
        <v/>
      </c>
      <c r="T151" s="137"/>
      <c r="U151" s="137"/>
      <c r="V151" s="137"/>
      <c r="W151" s="137"/>
      <c r="X151" s="141" t="str">
        <f>IF(N21&gt;0,N20/N21*20,"")</f>
        <v/>
      </c>
      <c r="Y151" s="137"/>
      <c r="Z151" s="137"/>
      <c r="AA151" s="137"/>
      <c r="AB151" s="137"/>
      <c r="AC151" s="141" t="str">
        <f>IF(P21&gt;0,P20/P21*20,"")</f>
        <v/>
      </c>
      <c r="AD151" s="137"/>
      <c r="AE151" s="137"/>
      <c r="AF151" s="137"/>
      <c r="AG151" s="137"/>
    </row>
    <row r="152" spans="1:34">
      <c r="B152" s="137"/>
      <c r="C152" s="137"/>
      <c r="D152" s="137" t="s">
        <v>51</v>
      </c>
      <c r="E152" s="137"/>
      <c r="F152" s="137"/>
      <c r="G152" s="137"/>
      <c r="H152" s="137"/>
      <c r="I152" s="141" t="str">
        <f>IF(H29&gt;0,H28/H29*20,"")</f>
        <v/>
      </c>
      <c r="J152" s="142"/>
      <c r="K152" s="137"/>
      <c r="L152" s="137"/>
      <c r="M152" s="137"/>
      <c r="N152" s="141" t="str">
        <f>IF(J29&gt;0,J28/J29*20,"")</f>
        <v/>
      </c>
      <c r="O152" s="137"/>
      <c r="R152" s="137"/>
      <c r="S152" s="141" t="str">
        <f>IF(L29&gt;0,L28/L29*20,"")</f>
        <v/>
      </c>
      <c r="T152" s="137"/>
      <c r="U152" s="137"/>
      <c r="V152" s="137"/>
      <c r="W152" s="137"/>
      <c r="X152" s="141" t="str">
        <f>IF(N29&gt;0,N28/N29*20,"")</f>
        <v/>
      </c>
      <c r="Y152" s="137"/>
      <c r="Z152" s="137"/>
      <c r="AA152" s="137"/>
      <c r="AB152" s="137"/>
      <c r="AC152" s="141" t="str">
        <f>IF(P29&gt;0,P28/P29*20,"")</f>
        <v/>
      </c>
      <c r="AD152" s="137"/>
      <c r="AE152" s="137"/>
      <c r="AF152" s="137"/>
      <c r="AG152" s="137"/>
    </row>
    <row r="153" spans="1:34">
      <c r="C153" s="137"/>
      <c r="D153" s="137" t="s">
        <v>52</v>
      </c>
      <c r="E153" s="137"/>
      <c r="F153" s="137"/>
      <c r="G153" s="137"/>
      <c r="H153" s="137"/>
      <c r="I153" s="141" t="str">
        <f>IF(H35&gt;0,H34/H35*20,"")</f>
        <v/>
      </c>
      <c r="J153" s="137"/>
      <c r="K153" s="137"/>
      <c r="L153" s="137"/>
      <c r="M153" s="137"/>
      <c r="N153" s="141" t="str">
        <f>IF(J35&gt;0,J34/J35*20,"")</f>
        <v/>
      </c>
      <c r="O153" s="137"/>
      <c r="R153" s="137"/>
      <c r="S153" s="141" t="str">
        <f>IF(L35&gt;0,L34/L35*20,"")</f>
        <v/>
      </c>
      <c r="T153" s="137"/>
      <c r="U153" s="137"/>
      <c r="V153" s="137"/>
      <c r="W153" s="137"/>
      <c r="X153" s="141" t="str">
        <f>IF(N35&gt;0,N34/N35*20,"")</f>
        <v/>
      </c>
      <c r="Y153" s="137"/>
      <c r="Z153" s="137"/>
      <c r="AA153" s="137"/>
      <c r="AB153" s="137"/>
      <c r="AC153" s="141" t="str">
        <f>IF(P35&gt;0,P34/P35*20,"")</f>
        <v/>
      </c>
      <c r="AD153" s="137"/>
      <c r="AE153" s="137"/>
      <c r="AF153" s="137"/>
      <c r="AG153" s="137"/>
    </row>
    <row r="154" spans="1:34">
      <c r="C154" s="137"/>
      <c r="D154" s="137" t="s">
        <v>53</v>
      </c>
      <c r="E154" s="137"/>
      <c r="F154" s="137"/>
      <c r="G154" s="137"/>
      <c r="H154" s="137"/>
      <c r="I154" s="141" t="str">
        <f>IF(H41&gt;0,H40/H41*20,"")</f>
        <v/>
      </c>
      <c r="J154" s="137"/>
      <c r="K154" s="137"/>
      <c r="L154" s="137"/>
      <c r="M154" s="137"/>
      <c r="N154" s="141" t="str">
        <f>IF(J41&gt;0,J40/J41*20,"")</f>
        <v/>
      </c>
      <c r="O154" s="137"/>
      <c r="R154" s="137"/>
      <c r="S154" s="141" t="str">
        <f>IF(L41&gt;0,L40/L41*20,"")</f>
        <v/>
      </c>
      <c r="T154" s="137"/>
      <c r="U154" s="137"/>
      <c r="V154" s="137"/>
      <c r="W154" s="137"/>
      <c r="X154" s="141" t="str">
        <f>IF(N41&gt;0,N40/N41*20,"")</f>
        <v/>
      </c>
      <c r="Y154" s="137"/>
      <c r="Z154" s="137"/>
      <c r="AA154" s="137"/>
      <c r="AB154" s="137"/>
      <c r="AC154" s="141" t="str">
        <f>IF(P41&gt;0,P40/P41*20,"")</f>
        <v/>
      </c>
      <c r="AD154" s="137"/>
      <c r="AE154" s="137"/>
      <c r="AF154" s="137"/>
      <c r="AG154" s="137"/>
    </row>
    <row r="155" spans="1:34">
      <c r="B155" s="137"/>
      <c r="C155" s="137"/>
      <c r="D155" s="137"/>
      <c r="E155" s="137"/>
      <c r="F155" s="137"/>
      <c r="G155" s="137"/>
      <c r="H155" s="137"/>
      <c r="I155" s="143"/>
      <c r="J155" s="137"/>
      <c r="K155" s="137"/>
      <c r="L155" s="137"/>
      <c r="M155" s="137"/>
      <c r="N155" s="143"/>
      <c r="O155" s="137"/>
      <c r="R155" s="137"/>
      <c r="S155" s="143"/>
      <c r="T155" s="137"/>
      <c r="U155" s="137"/>
      <c r="V155" s="137"/>
      <c r="W155" s="137"/>
      <c r="X155" s="143"/>
      <c r="Y155" s="137"/>
      <c r="Z155" s="137"/>
      <c r="AA155" s="137"/>
      <c r="AB155" s="137"/>
      <c r="AC155" s="143"/>
      <c r="AD155" s="137"/>
      <c r="AE155" s="137"/>
      <c r="AF155" s="137"/>
      <c r="AG155" s="137"/>
    </row>
    <row r="156" spans="1:34">
      <c r="B156" s="137"/>
      <c r="C156" s="137" t="s">
        <v>24</v>
      </c>
      <c r="D156" s="137"/>
      <c r="E156" s="137"/>
      <c r="F156" s="137"/>
      <c r="G156" s="137"/>
      <c r="H156" s="137"/>
      <c r="I156" s="143"/>
      <c r="J156" s="137"/>
      <c r="K156" s="137"/>
      <c r="L156" s="137"/>
      <c r="M156" s="137"/>
      <c r="N156" s="143"/>
      <c r="O156" s="137"/>
      <c r="R156" s="137"/>
      <c r="S156" s="143"/>
      <c r="T156" s="137"/>
      <c r="U156" s="137"/>
      <c r="V156" s="137"/>
      <c r="W156" s="137"/>
      <c r="X156" s="143"/>
      <c r="Y156" s="137"/>
      <c r="Z156" s="137"/>
      <c r="AA156" s="137"/>
      <c r="AB156" s="137"/>
      <c r="AC156" s="143"/>
      <c r="AD156" s="137"/>
      <c r="AE156" s="137"/>
      <c r="AF156" s="137"/>
      <c r="AG156" s="137"/>
    </row>
    <row r="157" spans="1:34">
      <c r="C157" s="137"/>
      <c r="D157" s="137" t="s">
        <v>93</v>
      </c>
      <c r="E157" s="137"/>
      <c r="F157" s="137"/>
      <c r="G157" s="137"/>
      <c r="H157" s="137"/>
      <c r="I157" s="141" t="str">
        <f>IF(H44&gt;0,H44*0.9,"")</f>
        <v/>
      </c>
      <c r="J157" s="137"/>
      <c r="K157" s="137"/>
      <c r="L157" s="137"/>
      <c r="M157" s="137"/>
      <c r="N157" s="141" t="str">
        <f>IF(J44&gt;0,J44*0.9,"")</f>
        <v/>
      </c>
      <c r="O157" s="137"/>
      <c r="R157" s="137"/>
      <c r="S157" s="141" t="str">
        <f>IF(L44&gt;0,L44*0.9,"")</f>
        <v/>
      </c>
      <c r="T157" s="137"/>
      <c r="U157" s="137"/>
      <c r="V157" s="137"/>
      <c r="W157" s="137"/>
      <c r="X157" s="141" t="str">
        <f>IF(N44&gt;0,N44*0.9,"")</f>
        <v/>
      </c>
      <c r="Y157" s="137"/>
      <c r="Z157" s="137"/>
      <c r="AA157" s="137"/>
      <c r="AB157" s="137"/>
      <c r="AC157" s="141" t="str">
        <f>IF(P44&gt;0,P44*0.9,"")</f>
        <v/>
      </c>
      <c r="AD157" s="137"/>
      <c r="AE157" s="137"/>
      <c r="AF157" s="137"/>
      <c r="AG157" s="137"/>
    </row>
    <row r="158" spans="1:34">
      <c r="B158" s="137"/>
      <c r="C158" s="137"/>
      <c r="D158" s="137"/>
      <c r="E158" s="137"/>
      <c r="F158" s="137"/>
      <c r="G158" s="137"/>
      <c r="H158" s="137"/>
      <c r="I158" s="143"/>
      <c r="J158" s="137"/>
      <c r="K158" s="137"/>
      <c r="L158" s="137"/>
      <c r="M158" s="137"/>
      <c r="N158" s="143"/>
      <c r="O158" s="137"/>
      <c r="R158" s="137"/>
      <c r="S158" s="143"/>
      <c r="T158" s="137"/>
      <c r="U158" s="137"/>
      <c r="V158" s="137"/>
      <c r="W158" s="137"/>
      <c r="X158" s="143"/>
      <c r="Y158" s="137"/>
      <c r="Z158" s="137"/>
      <c r="AA158" s="137"/>
      <c r="AB158" s="137"/>
      <c r="AC158" s="143"/>
      <c r="AD158" s="137"/>
      <c r="AE158" s="137"/>
      <c r="AF158" s="137"/>
      <c r="AG158" s="137"/>
    </row>
    <row r="159" spans="1:34">
      <c r="B159" s="137"/>
      <c r="C159" s="137" t="s">
        <v>73</v>
      </c>
      <c r="D159" s="137"/>
      <c r="E159" s="137"/>
      <c r="F159" s="137"/>
      <c r="G159" s="137"/>
      <c r="H159" s="137"/>
      <c r="I159" s="143"/>
      <c r="J159" s="137"/>
      <c r="K159" s="137"/>
      <c r="L159" s="137"/>
      <c r="M159" s="137"/>
      <c r="N159" s="143"/>
      <c r="O159" s="137"/>
      <c r="R159" s="137"/>
      <c r="S159" s="143"/>
      <c r="T159" s="137"/>
      <c r="U159" s="137"/>
      <c r="V159" s="137"/>
      <c r="W159" s="137"/>
      <c r="X159" s="143"/>
      <c r="Y159" s="137"/>
      <c r="Z159" s="137"/>
      <c r="AA159" s="137"/>
      <c r="AB159" s="137"/>
      <c r="AC159" s="143"/>
      <c r="AD159" s="137"/>
      <c r="AE159" s="137"/>
      <c r="AF159" s="137"/>
      <c r="AG159" s="137"/>
    </row>
    <row r="160" spans="1:34">
      <c r="C160" s="137"/>
      <c r="D160" s="137" t="s">
        <v>96</v>
      </c>
      <c r="E160" s="137"/>
      <c r="F160" s="137"/>
      <c r="G160" s="137"/>
      <c r="H160" s="137"/>
      <c r="I160" s="141" t="str">
        <f>IF(H50&gt;0,H50*2.2,"")</f>
        <v/>
      </c>
      <c r="J160" s="137"/>
      <c r="K160" s="137"/>
      <c r="L160" s="137"/>
      <c r="M160" s="137"/>
      <c r="N160" s="141" t="str">
        <f>IF(J50&gt;0,J50*2.2,"")</f>
        <v/>
      </c>
      <c r="O160" s="137"/>
      <c r="R160" s="137"/>
      <c r="S160" s="141" t="str">
        <f>IF(L50&gt;0,L50*2.2,"")</f>
        <v/>
      </c>
      <c r="T160" s="137"/>
      <c r="U160" s="137"/>
      <c r="V160" s="137"/>
      <c r="W160" s="137"/>
      <c r="X160" s="141" t="str">
        <f>IF(N50&gt;0,N50*2.2,"")</f>
        <v/>
      </c>
      <c r="Y160" s="137"/>
      <c r="Z160" s="137"/>
      <c r="AA160" s="137"/>
      <c r="AB160" s="137"/>
      <c r="AC160" s="141" t="str">
        <f>IF(P50&gt;0,P50*2.2,"")</f>
        <v/>
      </c>
      <c r="AD160" s="137"/>
      <c r="AE160" s="137"/>
      <c r="AF160" s="137"/>
      <c r="AG160" s="137"/>
    </row>
    <row r="161" spans="2:33">
      <c r="B161" s="137"/>
      <c r="C161" s="137"/>
      <c r="D161" s="137"/>
      <c r="E161" s="137"/>
      <c r="F161" s="137"/>
      <c r="G161" s="137"/>
      <c r="H161" s="137"/>
      <c r="I161" s="143"/>
      <c r="J161" s="137"/>
      <c r="K161" s="137"/>
      <c r="L161" s="137"/>
      <c r="M161" s="137"/>
      <c r="N161" s="143"/>
      <c r="O161" s="137"/>
      <c r="R161" s="137"/>
      <c r="S161" s="143"/>
      <c r="T161" s="137"/>
      <c r="U161" s="137"/>
      <c r="V161" s="137"/>
      <c r="W161" s="137"/>
      <c r="X161" s="143"/>
      <c r="Y161" s="137"/>
      <c r="Z161" s="137"/>
      <c r="AA161" s="137"/>
      <c r="AB161" s="137"/>
      <c r="AC161" s="143"/>
      <c r="AD161" s="137"/>
      <c r="AE161" s="137"/>
      <c r="AF161" s="137"/>
      <c r="AG161" s="137"/>
    </row>
    <row r="162" spans="2:33">
      <c r="B162" s="137"/>
      <c r="C162" s="137" t="s">
        <v>123</v>
      </c>
      <c r="D162" s="137"/>
      <c r="E162" s="137"/>
      <c r="F162" s="137"/>
      <c r="G162" s="137"/>
      <c r="H162" s="137"/>
      <c r="I162" s="143"/>
      <c r="J162" s="137"/>
      <c r="K162" s="137"/>
      <c r="L162" s="137"/>
      <c r="M162" s="137"/>
      <c r="N162" s="143"/>
      <c r="O162" s="137"/>
      <c r="R162" s="137"/>
      <c r="S162" s="143"/>
      <c r="T162" s="137"/>
      <c r="U162" s="137"/>
      <c r="V162" s="137"/>
      <c r="W162" s="137"/>
      <c r="X162" s="143"/>
      <c r="Y162" s="137"/>
      <c r="Z162" s="137"/>
      <c r="AA162" s="137"/>
      <c r="AB162" s="137"/>
      <c r="AC162" s="143"/>
      <c r="AD162" s="137"/>
      <c r="AE162" s="137"/>
      <c r="AF162" s="137"/>
      <c r="AG162" s="137"/>
    </row>
    <row r="163" spans="2:33">
      <c r="C163" s="137"/>
      <c r="D163" s="137" t="s">
        <v>94</v>
      </c>
      <c r="E163" s="137"/>
      <c r="F163" s="137"/>
      <c r="G163" s="137"/>
      <c r="H163" s="137"/>
      <c r="I163" s="141" t="str">
        <f>IF(H53&gt;0,H53*11,"")</f>
        <v/>
      </c>
      <c r="J163" s="137"/>
      <c r="K163" s="137"/>
      <c r="L163" s="137"/>
      <c r="M163" s="137"/>
      <c r="N163" s="141" t="str">
        <f>IF(J53&gt;0,J53*11,"")</f>
        <v/>
      </c>
      <c r="O163" s="137"/>
      <c r="R163" s="137"/>
      <c r="S163" s="141" t="str">
        <f>IF(L53&gt;0,L53*11,"")</f>
        <v/>
      </c>
      <c r="T163" s="137"/>
      <c r="U163" s="137"/>
      <c r="V163" s="137"/>
      <c r="W163" s="137"/>
      <c r="X163" s="141" t="str">
        <f>IF(N53&gt;0,N53*11,"")</f>
        <v/>
      </c>
      <c r="Y163" s="137"/>
      <c r="Z163" s="137"/>
      <c r="AA163" s="137"/>
      <c r="AB163" s="137"/>
      <c r="AC163" s="141" t="str">
        <f>IF(P53&gt;0,P53*11,"")</f>
        <v/>
      </c>
      <c r="AD163" s="137"/>
      <c r="AE163" s="137"/>
      <c r="AF163" s="137"/>
      <c r="AG163" s="137"/>
    </row>
    <row r="164" spans="2:33">
      <c r="C164" s="137"/>
      <c r="D164" s="137" t="s">
        <v>139</v>
      </c>
      <c r="E164" s="137"/>
      <c r="F164" s="137"/>
      <c r="G164" s="137"/>
      <c r="H164" s="137"/>
      <c r="I164" s="141" t="str">
        <f>IF(H54&gt;0,H54*10.3*11,"")</f>
        <v/>
      </c>
      <c r="J164" s="137"/>
      <c r="K164" s="137"/>
      <c r="L164" s="137"/>
      <c r="M164" s="137"/>
      <c r="N164" s="141" t="str">
        <f>IF(J54&gt;0,J54*10.3*11,"")</f>
        <v/>
      </c>
      <c r="O164" s="137"/>
      <c r="R164" s="137"/>
      <c r="S164" s="141" t="str">
        <f>IF(L54&gt;0,L54*10.3*11,"")</f>
        <v/>
      </c>
      <c r="T164" s="137"/>
      <c r="U164" s="137"/>
      <c r="V164" s="137"/>
      <c r="W164" s="137"/>
      <c r="X164" s="141" t="str">
        <f>IF(N54&gt;0,N54*10.3*11,"")</f>
        <v/>
      </c>
      <c r="Y164" s="137"/>
      <c r="Z164" s="137"/>
      <c r="AA164" s="137"/>
      <c r="AB164" s="137"/>
      <c r="AC164" s="141" t="str">
        <f>IF(P54&gt;0,P54*10.3*11,"")</f>
        <v/>
      </c>
      <c r="AD164" s="137"/>
      <c r="AE164" s="137"/>
      <c r="AF164" s="137"/>
      <c r="AG164" s="137"/>
    </row>
    <row r="165" spans="2:33">
      <c r="C165" s="137"/>
      <c r="D165" s="137" t="s">
        <v>137</v>
      </c>
      <c r="E165" s="137"/>
      <c r="F165" s="137"/>
      <c r="G165" s="137"/>
      <c r="H165" s="137"/>
      <c r="I165" s="141" t="str">
        <f>IF(H55&gt;0,H55*22,"")</f>
        <v/>
      </c>
      <c r="J165" s="137"/>
      <c r="K165" s="137"/>
      <c r="L165" s="137"/>
      <c r="M165" s="137"/>
      <c r="N165" s="141" t="str">
        <f>IF(J55&gt;0,J55*22,"")</f>
        <v/>
      </c>
      <c r="O165" s="137"/>
      <c r="R165" s="137"/>
      <c r="S165" s="141" t="str">
        <f>IF(L55&gt;0,L55*22,"")</f>
        <v/>
      </c>
      <c r="T165" s="137"/>
      <c r="U165" s="137"/>
      <c r="V165" s="137"/>
      <c r="W165" s="137"/>
      <c r="X165" s="141" t="str">
        <f>IF(N55&gt;0,N55*22,"")</f>
        <v/>
      </c>
      <c r="Y165" s="137"/>
      <c r="Z165" s="137"/>
      <c r="AA165" s="137"/>
      <c r="AB165" s="137"/>
      <c r="AC165" s="141" t="str">
        <f>IF(P55&gt;0,P55*22,"")</f>
        <v/>
      </c>
      <c r="AD165" s="137"/>
      <c r="AE165" s="137"/>
      <c r="AF165" s="137"/>
      <c r="AG165" s="137"/>
    </row>
    <row r="166" spans="2:33">
      <c r="C166" s="137"/>
      <c r="D166" s="137" t="s">
        <v>138</v>
      </c>
      <c r="E166" s="137"/>
      <c r="F166" s="137"/>
      <c r="G166" s="137"/>
      <c r="H166" s="137"/>
      <c r="I166" s="141" t="str">
        <f>IF(H56&gt;0,H56*13,"")</f>
        <v/>
      </c>
      <c r="J166" s="137"/>
      <c r="K166" s="137"/>
      <c r="L166" s="137"/>
      <c r="M166" s="137"/>
      <c r="N166" s="141" t="str">
        <f>IF(J56&gt;0,J56*13,"")</f>
        <v/>
      </c>
      <c r="O166" s="137"/>
      <c r="R166" s="137"/>
      <c r="S166" s="141" t="str">
        <f>IF(L56&gt;0,L56*13,"")</f>
        <v/>
      </c>
      <c r="T166" s="137"/>
      <c r="U166" s="137"/>
      <c r="V166" s="137"/>
      <c r="W166" s="137"/>
      <c r="X166" s="141" t="str">
        <f>IF(N56&gt;0,N56*13,"")</f>
        <v/>
      </c>
      <c r="Y166" s="137"/>
      <c r="Z166" s="137"/>
      <c r="AA166" s="137"/>
      <c r="AB166" s="137"/>
      <c r="AC166" s="141" t="str">
        <f>IF(P56&gt;0,P56*13,"")</f>
        <v/>
      </c>
      <c r="AD166" s="137"/>
      <c r="AE166" s="137"/>
      <c r="AF166" s="137"/>
      <c r="AG166" s="137"/>
    </row>
    <row r="167" spans="2:33">
      <c r="B167" s="137"/>
      <c r="C167" s="137"/>
      <c r="D167" s="137"/>
      <c r="E167" s="137"/>
      <c r="F167" s="137"/>
      <c r="G167" s="137"/>
      <c r="H167" s="137"/>
      <c r="I167" s="143"/>
      <c r="J167" s="137"/>
      <c r="K167" s="137"/>
      <c r="L167" s="137"/>
      <c r="M167" s="137"/>
      <c r="N167" s="143"/>
      <c r="O167" s="137"/>
      <c r="R167" s="137"/>
      <c r="S167" s="143"/>
      <c r="T167" s="137"/>
      <c r="U167" s="137"/>
      <c r="V167" s="137"/>
      <c r="W167" s="137"/>
      <c r="X167" s="143"/>
      <c r="Y167" s="137"/>
      <c r="Z167" s="137"/>
      <c r="AA167" s="137"/>
      <c r="AB167" s="137"/>
      <c r="AC167" s="143"/>
      <c r="AD167" s="137"/>
      <c r="AE167" s="137"/>
      <c r="AF167" s="137"/>
      <c r="AG167" s="137"/>
    </row>
    <row r="168" spans="2:33">
      <c r="B168" s="137"/>
      <c r="C168" s="137" t="s">
        <v>114</v>
      </c>
      <c r="D168" s="137"/>
      <c r="E168" s="137"/>
      <c r="F168" s="137"/>
      <c r="G168" s="137"/>
      <c r="H168" s="137"/>
      <c r="I168" s="143"/>
      <c r="J168" s="137"/>
      <c r="K168" s="137"/>
      <c r="L168" s="137"/>
      <c r="M168" s="137"/>
      <c r="N168" s="143"/>
      <c r="O168" s="137"/>
      <c r="R168" s="137"/>
      <c r="S168" s="143"/>
      <c r="T168" s="137"/>
      <c r="U168" s="137"/>
      <c r="V168" s="137"/>
      <c r="W168" s="137"/>
      <c r="X168" s="143"/>
      <c r="Y168" s="137"/>
      <c r="Z168" s="137"/>
      <c r="AA168" s="137"/>
      <c r="AB168" s="137"/>
      <c r="AC168" s="143"/>
      <c r="AD168" s="137"/>
      <c r="AE168" s="137"/>
      <c r="AF168" s="137"/>
      <c r="AG168" s="137"/>
    </row>
    <row r="169" spans="2:33">
      <c r="C169" s="137"/>
      <c r="D169" s="137" t="s">
        <v>144</v>
      </c>
      <c r="E169" s="137"/>
      <c r="F169" s="137"/>
      <c r="G169" s="137"/>
      <c r="H169" s="137"/>
      <c r="I169" s="141" t="str">
        <f>IF(H60&gt;0,H60*100,"")</f>
        <v/>
      </c>
      <c r="J169" s="137"/>
      <c r="K169" s="137"/>
      <c r="L169" s="137"/>
      <c r="M169" s="137"/>
      <c r="N169" s="141" t="str">
        <f>IF(J60&gt;0,J60*100,"")</f>
        <v/>
      </c>
      <c r="O169" s="137"/>
      <c r="R169" s="137"/>
      <c r="S169" s="141" t="str">
        <f>IF(L60&gt;0,L60*100,"")</f>
        <v/>
      </c>
      <c r="T169" s="137"/>
      <c r="U169" s="137"/>
      <c r="V169" s="137"/>
      <c r="W169" s="137"/>
      <c r="X169" s="141" t="str">
        <f>IF(N60&gt;0,N60*100,"")</f>
        <v/>
      </c>
      <c r="Y169" s="137"/>
      <c r="Z169" s="137"/>
      <c r="AA169" s="137"/>
      <c r="AB169" s="137"/>
      <c r="AC169" s="141" t="str">
        <f>IF(P60&gt;0,P60*100,"")</f>
        <v/>
      </c>
      <c r="AD169" s="137"/>
      <c r="AE169" s="137"/>
      <c r="AF169" s="137"/>
      <c r="AG169" s="137"/>
    </row>
    <row r="170" spans="2:33">
      <c r="C170" s="137"/>
      <c r="D170" s="137"/>
      <c r="E170" s="137"/>
      <c r="F170" s="137"/>
      <c r="G170" s="137"/>
      <c r="H170" s="137"/>
      <c r="I170" s="143"/>
      <c r="J170" s="137"/>
      <c r="K170" s="137"/>
      <c r="L170" s="137"/>
      <c r="M170" s="137"/>
      <c r="N170" s="143"/>
      <c r="O170" s="137"/>
      <c r="R170" s="137"/>
      <c r="S170" s="143"/>
      <c r="T170" s="137"/>
      <c r="U170" s="137"/>
      <c r="V170" s="137"/>
      <c r="W170" s="137"/>
      <c r="X170" s="143"/>
      <c r="Y170" s="137"/>
      <c r="Z170" s="137"/>
      <c r="AA170" s="137"/>
      <c r="AB170" s="137"/>
      <c r="AC170" s="143"/>
      <c r="AD170" s="137"/>
      <c r="AE170" s="137"/>
      <c r="AF170" s="137"/>
      <c r="AG170" s="137"/>
    </row>
    <row r="171" spans="2:33">
      <c r="H171" s="137"/>
      <c r="I171" s="143"/>
      <c r="J171" s="137"/>
      <c r="K171" s="137"/>
      <c r="L171" s="137"/>
      <c r="M171" s="137"/>
      <c r="N171" s="143"/>
      <c r="O171" s="137"/>
      <c r="R171" s="137"/>
      <c r="S171" s="143"/>
      <c r="T171" s="137"/>
      <c r="U171" s="137"/>
      <c r="V171" s="137"/>
      <c r="W171" s="137"/>
      <c r="X171" s="143"/>
      <c r="Y171" s="137"/>
      <c r="Z171" s="137"/>
      <c r="AA171" s="137"/>
      <c r="AB171" s="137"/>
      <c r="AC171" s="143"/>
      <c r="AD171" s="137"/>
      <c r="AE171" s="137"/>
      <c r="AF171" s="137"/>
      <c r="AG171" s="137"/>
    </row>
    <row r="172" spans="2:33" ht="17">
      <c r="C172" s="144" t="s">
        <v>126</v>
      </c>
      <c r="H172" s="137"/>
      <c r="I172" s="143"/>
      <c r="J172" s="137"/>
      <c r="K172" s="137"/>
      <c r="L172" s="137"/>
      <c r="M172" s="137"/>
      <c r="N172" s="143"/>
      <c r="O172" s="137"/>
      <c r="R172" s="137"/>
      <c r="S172" s="143"/>
      <c r="T172" s="137"/>
      <c r="U172" s="137"/>
      <c r="V172" s="137"/>
      <c r="W172" s="137"/>
      <c r="X172" s="143"/>
      <c r="Y172" s="137"/>
      <c r="Z172" s="137"/>
      <c r="AA172" s="137"/>
      <c r="AB172" s="137"/>
      <c r="AC172" s="143"/>
      <c r="AD172" s="137"/>
      <c r="AE172" s="137"/>
      <c r="AF172" s="137"/>
      <c r="AG172" s="137"/>
    </row>
    <row r="173" spans="2:33">
      <c r="B173" s="137"/>
      <c r="H173" s="137"/>
      <c r="I173" s="143"/>
      <c r="J173" s="137"/>
      <c r="K173" s="137"/>
      <c r="L173" s="137"/>
      <c r="M173" s="137"/>
      <c r="N173" s="143"/>
      <c r="O173" s="137"/>
      <c r="R173" s="137"/>
      <c r="S173" s="143"/>
      <c r="T173" s="137"/>
      <c r="U173" s="137"/>
      <c r="V173" s="137"/>
      <c r="W173" s="137"/>
      <c r="X173" s="143"/>
      <c r="Y173" s="137"/>
      <c r="Z173" s="137"/>
      <c r="AA173" s="137"/>
      <c r="AB173" s="137"/>
      <c r="AC173" s="143"/>
      <c r="AD173" s="137"/>
      <c r="AE173" s="137"/>
      <c r="AF173" s="137"/>
      <c r="AG173" s="137"/>
    </row>
    <row r="174" spans="2:33">
      <c r="C174" s="137" t="s">
        <v>145</v>
      </c>
      <c r="H174" s="137"/>
      <c r="I174" s="141" t="str">
        <f>IF(SUM(I151:I154,I157,I160,I163:I166,I169)&gt;0,SUM(I151:I154,I157,I160,I163:I166,I169),"")</f>
        <v/>
      </c>
      <c r="J174" s="137"/>
      <c r="K174" s="137"/>
      <c r="L174" s="137"/>
      <c r="M174" s="137"/>
      <c r="N174" s="141" t="str">
        <f>IF(SUM(N151:N154,N157,N160,N163:N166,N169)&gt;0,SUM(N151:N154,N157,N160,N163:N166,N169),"")</f>
        <v/>
      </c>
      <c r="O174" s="137"/>
      <c r="R174" s="137"/>
      <c r="S174" s="141" t="str">
        <f>IF(SUM(S151:S154,S157,S160,S163:S166,S169)&gt;0,SUM(S151:S154,S157,S160,S163:S166,S169),"")</f>
        <v/>
      </c>
      <c r="T174" s="137"/>
      <c r="U174" s="137"/>
      <c r="V174" s="137"/>
      <c r="W174" s="137"/>
      <c r="X174" s="141" t="str">
        <f>IF(SUM(X151:X154,X157,X160,X163:X166,X169)&gt;0,SUM(X151:X154,X157,X160,X163:X166,X169),"")</f>
        <v/>
      </c>
      <c r="Y174" s="137"/>
      <c r="Z174" s="137"/>
      <c r="AA174" s="137"/>
      <c r="AB174" s="137"/>
      <c r="AC174" s="141" t="str">
        <f>IF(SUM(AC151:AC154,AC157,AC160,AC163:AC166,AC169)&gt;0,SUM(AC151:AC154,AC157,AC160,AC163:AC166,AC169),"")</f>
        <v/>
      </c>
      <c r="AD174" s="137"/>
      <c r="AE174" s="137"/>
      <c r="AF174" s="137"/>
      <c r="AG174" s="137"/>
    </row>
    <row r="175" spans="2:33">
      <c r="B175" s="137"/>
      <c r="H175" s="137"/>
      <c r="I175" s="137"/>
      <c r="J175" s="145"/>
      <c r="K175" s="137"/>
      <c r="L175" s="137"/>
      <c r="M175" s="137"/>
      <c r="N175" s="137"/>
      <c r="O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</row>
    <row r="176" spans="2:33">
      <c r="B176" s="137"/>
      <c r="H176" s="137"/>
      <c r="I176" s="137"/>
      <c r="J176" s="145"/>
      <c r="K176" s="137"/>
      <c r="L176" s="137"/>
      <c r="M176" s="137"/>
      <c r="N176" s="137"/>
      <c r="O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</row>
    <row r="177" spans="2:33">
      <c r="B177" s="137" t="s">
        <v>58</v>
      </c>
      <c r="H177" s="137"/>
      <c r="I177" s="137"/>
      <c r="J177" s="137"/>
      <c r="K177" s="137"/>
      <c r="L177" s="137"/>
      <c r="M177" s="137"/>
      <c r="N177" s="137"/>
      <c r="O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</row>
    <row r="178" spans="2:33" ht="17">
      <c r="B178" s="136" t="s">
        <v>62</v>
      </c>
      <c r="H178" s="137"/>
      <c r="I178" s="137"/>
      <c r="J178" s="137"/>
      <c r="K178" s="137"/>
      <c r="L178" s="137"/>
      <c r="M178" s="137"/>
      <c r="N178" s="137"/>
      <c r="O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</row>
    <row r="179" spans="2:33">
      <c r="B179" s="137"/>
      <c r="H179" s="137"/>
      <c r="I179" s="137"/>
      <c r="J179" s="137"/>
      <c r="K179" s="137"/>
      <c r="L179" s="137"/>
      <c r="M179" s="137"/>
      <c r="N179" s="137"/>
      <c r="O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</row>
    <row r="180" spans="2:33">
      <c r="C180" s="137" t="s">
        <v>95</v>
      </c>
      <c r="H180" s="137"/>
      <c r="I180" s="139" t="str">
        <f>IF(I149&gt;0,I149,"")</f>
        <v/>
      </c>
      <c r="J180" s="137"/>
      <c r="K180" s="137"/>
      <c r="L180" s="137"/>
      <c r="M180" s="137"/>
      <c r="N180" s="139" t="str">
        <f>IF(N149&gt;0,N149,"")</f>
        <v/>
      </c>
      <c r="O180" s="137"/>
      <c r="R180" s="137"/>
      <c r="S180" s="139" t="str">
        <f>IF(S149&gt;0,S149,"")</f>
        <v/>
      </c>
      <c r="T180" s="137"/>
      <c r="U180" s="137"/>
      <c r="V180" s="137"/>
      <c r="W180" s="137"/>
      <c r="X180" s="139" t="str">
        <f>IF(X149&gt;0,X149,"")</f>
        <v/>
      </c>
      <c r="Y180" s="137"/>
      <c r="Z180" s="137"/>
      <c r="AA180" s="137"/>
      <c r="AB180" s="137"/>
      <c r="AC180" s="139" t="str">
        <f>IF(AC149&gt;0,AC149,"")</f>
        <v/>
      </c>
      <c r="AD180" s="137"/>
      <c r="AE180" s="137"/>
      <c r="AF180" s="137"/>
      <c r="AG180" s="137"/>
    </row>
    <row r="181" spans="2:33" ht="15" customHeight="1">
      <c r="C181" s="137" t="s">
        <v>104</v>
      </c>
      <c r="H181" s="137"/>
      <c r="I181" s="137"/>
      <c r="J181" s="137"/>
      <c r="K181" s="137"/>
      <c r="L181" s="137"/>
      <c r="M181" s="137"/>
      <c r="N181" s="137"/>
      <c r="O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</row>
    <row r="182" spans="2:33">
      <c r="C182" s="137" t="s">
        <v>105</v>
      </c>
      <c r="H182" s="137"/>
      <c r="I182" s="137"/>
      <c r="J182" s="137"/>
      <c r="K182" s="137"/>
      <c r="L182" s="137"/>
      <c r="M182" s="137"/>
      <c r="N182" s="137"/>
      <c r="O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</row>
    <row r="183" spans="2:33">
      <c r="B183" s="137" t="s">
        <v>18</v>
      </c>
      <c r="H183" s="137"/>
      <c r="I183" s="137"/>
      <c r="J183" s="137"/>
      <c r="K183" s="137"/>
      <c r="L183" s="137"/>
      <c r="M183" s="137"/>
      <c r="N183" s="137"/>
      <c r="O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</row>
    <row r="184" spans="2:33">
      <c r="C184" s="137" t="s">
        <v>42</v>
      </c>
      <c r="H184" s="137"/>
      <c r="I184" s="146">
        <f>IF(I151="",0,I151/I174)</f>
        <v>0</v>
      </c>
      <c r="J184" s="137"/>
      <c r="K184" s="137"/>
      <c r="L184" s="137"/>
      <c r="M184" s="137"/>
      <c r="N184" s="146">
        <f>IF(N151="",0,N151/N174)</f>
        <v>0</v>
      </c>
      <c r="O184" s="137"/>
      <c r="R184" s="137"/>
      <c r="S184" s="146">
        <f>IF(S151="",0,S151/S174)</f>
        <v>0</v>
      </c>
      <c r="T184" s="137"/>
      <c r="U184" s="137"/>
      <c r="V184" s="137"/>
      <c r="W184" s="137"/>
      <c r="X184" s="146">
        <f>IF(X151="",0,X151/X174)</f>
        <v>0</v>
      </c>
      <c r="Y184" s="137"/>
      <c r="Z184" s="137"/>
      <c r="AA184" s="137"/>
      <c r="AB184" s="137"/>
      <c r="AC184" s="146">
        <f>IF(AC151="",0,AC151/AC174)</f>
        <v>0</v>
      </c>
      <c r="AD184" s="137"/>
      <c r="AE184" s="137"/>
      <c r="AF184" s="137"/>
      <c r="AG184" s="137"/>
    </row>
    <row r="185" spans="2:33">
      <c r="C185" s="147" t="s">
        <v>110</v>
      </c>
      <c r="H185" s="137"/>
      <c r="I185" s="137"/>
      <c r="J185" s="137"/>
      <c r="K185" s="137"/>
      <c r="L185" s="137"/>
      <c r="M185" s="137"/>
      <c r="N185" s="137"/>
      <c r="O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</row>
    <row r="186" spans="2:33">
      <c r="C186" s="137" t="s">
        <v>43</v>
      </c>
      <c r="H186" s="137"/>
      <c r="I186" s="146">
        <f>IF(I152="",0,I152/I174)</f>
        <v>0</v>
      </c>
      <c r="J186" s="137"/>
      <c r="K186" s="137"/>
      <c r="L186" s="137"/>
      <c r="M186" s="137"/>
      <c r="N186" s="146">
        <f>IF(N152="",0,N152/N174)</f>
        <v>0</v>
      </c>
      <c r="O186" s="137"/>
      <c r="R186" s="137"/>
      <c r="S186" s="146">
        <f>IF(S152="",0,S152/S174)</f>
        <v>0</v>
      </c>
      <c r="T186" s="137"/>
      <c r="U186" s="137"/>
      <c r="V186" s="137"/>
      <c r="W186" s="137"/>
      <c r="X186" s="146">
        <f>IF(X152="",0,X152/X174)</f>
        <v>0</v>
      </c>
      <c r="Y186" s="137"/>
      <c r="Z186" s="137"/>
      <c r="AA186" s="137"/>
      <c r="AB186" s="137"/>
      <c r="AC186" s="146">
        <f>IF(AC152="",0,AC152/AC174)</f>
        <v>0</v>
      </c>
      <c r="AD186" s="137"/>
      <c r="AE186" s="137"/>
      <c r="AF186" s="137"/>
      <c r="AG186" s="137"/>
    </row>
    <row r="187" spans="2:33">
      <c r="C187" s="137"/>
      <c r="H187" s="137"/>
      <c r="I187" s="148"/>
      <c r="J187" s="137"/>
      <c r="K187" s="137"/>
      <c r="L187" s="137"/>
      <c r="M187" s="137"/>
      <c r="N187" s="148"/>
      <c r="O187" s="137"/>
      <c r="R187" s="137"/>
      <c r="S187" s="148"/>
      <c r="T187" s="137"/>
      <c r="U187" s="137"/>
      <c r="V187" s="137"/>
      <c r="W187" s="137"/>
      <c r="X187" s="148"/>
      <c r="Y187" s="137"/>
      <c r="Z187" s="137"/>
      <c r="AA187" s="137"/>
      <c r="AB187" s="137"/>
      <c r="AC187" s="148"/>
      <c r="AD187" s="137"/>
      <c r="AE187" s="137"/>
      <c r="AF187" s="137"/>
      <c r="AG187" s="137"/>
    </row>
    <row r="188" spans="2:33">
      <c r="C188" s="137" t="s">
        <v>44</v>
      </c>
      <c r="H188" s="137"/>
      <c r="I188" s="146">
        <f>IF(I153="",0,I153/I174)</f>
        <v>0</v>
      </c>
      <c r="J188" s="137"/>
      <c r="K188" s="137"/>
      <c r="L188" s="137"/>
      <c r="M188" s="137"/>
      <c r="N188" s="146">
        <f>IF(N153="",0,N153/N174)</f>
        <v>0</v>
      </c>
      <c r="O188" s="137"/>
      <c r="R188" s="137"/>
      <c r="S188" s="146">
        <f>IF(S153="",0,S153/S174)</f>
        <v>0</v>
      </c>
      <c r="T188" s="137"/>
      <c r="U188" s="137"/>
      <c r="V188" s="137"/>
      <c r="W188" s="137"/>
      <c r="X188" s="146">
        <f>IF(X153="",0,X153/X174)</f>
        <v>0</v>
      </c>
      <c r="Y188" s="137"/>
      <c r="Z188" s="137"/>
      <c r="AA188" s="137"/>
      <c r="AB188" s="137"/>
      <c r="AC188" s="146">
        <f>IF(AC153="",0,AC153/AC174)</f>
        <v>0</v>
      </c>
      <c r="AD188" s="137"/>
      <c r="AE188" s="137"/>
      <c r="AF188" s="137"/>
      <c r="AG188" s="137"/>
    </row>
    <row r="189" spans="2:33">
      <c r="C189" s="147" t="s">
        <v>110</v>
      </c>
      <c r="H189" s="137"/>
      <c r="I189" s="137"/>
      <c r="J189" s="137"/>
      <c r="K189" s="137"/>
      <c r="L189" s="137"/>
      <c r="M189" s="137"/>
      <c r="N189" s="137"/>
      <c r="O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</row>
    <row r="190" spans="2:33">
      <c r="C190" s="137" t="s">
        <v>45</v>
      </c>
      <c r="H190" s="137"/>
      <c r="I190" s="146">
        <f>IF(I154="",0,I154/I174)</f>
        <v>0</v>
      </c>
      <c r="J190" s="137"/>
      <c r="K190" s="137"/>
      <c r="L190" s="137"/>
      <c r="M190" s="137"/>
      <c r="N190" s="146">
        <f>IF(N154="",0,N154/N174)</f>
        <v>0</v>
      </c>
      <c r="O190" s="137"/>
      <c r="R190" s="137"/>
      <c r="S190" s="146">
        <f>IF(S154="",0,S154/S174)</f>
        <v>0</v>
      </c>
      <c r="T190" s="137"/>
      <c r="U190" s="137"/>
      <c r="V190" s="137"/>
      <c r="W190" s="137"/>
      <c r="X190" s="146">
        <f>IF(X154="",0,X154/X174)</f>
        <v>0</v>
      </c>
      <c r="Y190" s="137"/>
      <c r="Z190" s="137"/>
      <c r="AA190" s="137"/>
      <c r="AB190" s="137"/>
      <c r="AC190" s="146">
        <f>IF(AC154="",0,AC154/AC174)</f>
        <v>0</v>
      </c>
      <c r="AD190" s="137"/>
      <c r="AE190" s="137"/>
      <c r="AF190" s="137"/>
      <c r="AG190" s="137"/>
    </row>
    <row r="191" spans="2:33">
      <c r="C191" s="137" t="s">
        <v>19</v>
      </c>
      <c r="H191" s="137"/>
      <c r="I191" s="137"/>
      <c r="J191" s="137"/>
      <c r="K191" s="137"/>
      <c r="L191" s="137"/>
      <c r="M191" s="137"/>
      <c r="N191" s="137"/>
      <c r="O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</row>
    <row r="192" spans="2:33">
      <c r="C192" s="137" t="s">
        <v>124</v>
      </c>
      <c r="H192" s="137"/>
      <c r="I192" s="146">
        <f>IF(I157="",0,I157/I174)</f>
        <v>0</v>
      </c>
      <c r="J192" s="137"/>
      <c r="K192" s="137"/>
      <c r="L192" s="137"/>
      <c r="M192" s="137"/>
      <c r="N192" s="146">
        <f>IF(N157="",0,N157/N174)</f>
        <v>0</v>
      </c>
      <c r="O192" s="137"/>
      <c r="R192" s="137"/>
      <c r="S192" s="146">
        <f>IF(S157="",0,S157/S174)</f>
        <v>0</v>
      </c>
      <c r="T192" s="137"/>
      <c r="U192" s="137"/>
      <c r="V192" s="137"/>
      <c r="W192" s="137"/>
      <c r="X192" s="146">
        <f>IF(X157="",0,X157/X174)</f>
        <v>0</v>
      </c>
      <c r="Y192" s="137"/>
      <c r="Z192" s="137"/>
      <c r="AA192" s="137"/>
      <c r="AB192" s="137"/>
      <c r="AC192" s="146">
        <f>IF(AC157="",0,AC157/AC174)</f>
        <v>0</v>
      </c>
      <c r="AD192" s="137"/>
      <c r="AE192" s="137"/>
      <c r="AF192" s="137"/>
      <c r="AG192" s="137"/>
    </row>
    <row r="193" spans="2:33">
      <c r="C193" s="137"/>
      <c r="H193" s="137"/>
      <c r="I193" s="137"/>
      <c r="J193" s="137"/>
      <c r="K193" s="137"/>
      <c r="L193" s="137"/>
      <c r="M193" s="137"/>
      <c r="N193" s="137"/>
      <c r="O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</row>
    <row r="194" spans="2:33">
      <c r="C194" s="137" t="s">
        <v>125</v>
      </c>
      <c r="H194" s="137"/>
      <c r="I194" s="146">
        <f>IF(I160="",0,I160/I174)</f>
        <v>0</v>
      </c>
      <c r="J194" s="137"/>
      <c r="K194" s="137"/>
      <c r="L194" s="137"/>
      <c r="M194" s="137"/>
      <c r="N194" s="146">
        <f>IF(N160="",0,N160/N174)</f>
        <v>0</v>
      </c>
      <c r="O194" s="137"/>
      <c r="R194" s="137"/>
      <c r="S194" s="146">
        <f>IF(S160="",0,S160/S174)</f>
        <v>0</v>
      </c>
      <c r="T194" s="137"/>
      <c r="U194" s="137"/>
      <c r="V194" s="137"/>
      <c r="W194" s="137"/>
      <c r="X194" s="146">
        <f>IF(X160="",0,X160/X174)</f>
        <v>0</v>
      </c>
      <c r="Y194" s="137"/>
      <c r="Z194" s="137"/>
      <c r="AA194" s="137"/>
      <c r="AB194" s="137"/>
      <c r="AC194" s="146">
        <f>IF(AC160="",0,AC160/AC174)</f>
        <v>0</v>
      </c>
      <c r="AD194" s="137"/>
      <c r="AE194" s="137"/>
      <c r="AF194" s="137"/>
      <c r="AG194" s="137"/>
    </row>
    <row r="195" spans="2:33">
      <c r="C195" s="137"/>
      <c r="H195" s="137"/>
      <c r="I195" s="137"/>
      <c r="J195" s="137"/>
      <c r="K195" s="137"/>
      <c r="L195" s="137"/>
      <c r="M195" s="137"/>
      <c r="N195" s="137"/>
      <c r="O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</row>
    <row r="196" spans="2:33">
      <c r="C196" s="137" t="s">
        <v>70</v>
      </c>
      <c r="H196" s="137"/>
      <c r="I196" s="146">
        <f>IF(SUM(I163:I166)=0,0,SUM(I163:I166)/I174)</f>
        <v>0</v>
      </c>
      <c r="J196" s="137"/>
      <c r="K196" s="137"/>
      <c r="L196" s="137"/>
      <c r="M196" s="137"/>
      <c r="N196" s="146">
        <f>IF(SUM(N163:N166)=0,0,SUM(N163:N166)/N174)</f>
        <v>0</v>
      </c>
      <c r="O196" s="137"/>
      <c r="R196" s="137"/>
      <c r="S196" s="146">
        <f>IF(SUM(S163:S166)=0,0,SUM(S163:S166)/S174)</f>
        <v>0</v>
      </c>
      <c r="T196" s="137"/>
      <c r="U196" s="137"/>
      <c r="V196" s="137"/>
      <c r="W196" s="137"/>
      <c r="X196" s="146">
        <f>IF(SUM(X163:X166)=0,0,SUM(X163:X166)/X174)</f>
        <v>0</v>
      </c>
      <c r="Y196" s="137"/>
      <c r="Z196" s="137"/>
      <c r="AA196" s="137"/>
      <c r="AB196" s="137"/>
      <c r="AC196" s="146" t="e">
        <f>SUM(AC163:AC166)/AC174</f>
        <v>#VALUE!</v>
      </c>
      <c r="AD196" s="137"/>
      <c r="AE196" s="137"/>
      <c r="AF196" s="137"/>
      <c r="AG196" s="137"/>
    </row>
    <row r="197" spans="2:33">
      <c r="C197" s="137"/>
      <c r="H197" s="137"/>
      <c r="I197" s="137"/>
      <c r="J197" s="137"/>
      <c r="K197" s="137"/>
      <c r="L197" s="137"/>
      <c r="M197" s="137"/>
      <c r="N197" s="137"/>
      <c r="O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</row>
    <row r="198" spans="2:33">
      <c r="C198" s="137" t="s">
        <v>71</v>
      </c>
      <c r="H198" s="137"/>
      <c r="I198" s="146">
        <f>IF(I169="",0,I169/I174)</f>
        <v>0</v>
      </c>
      <c r="J198" s="137"/>
      <c r="K198" s="137"/>
      <c r="L198" s="137"/>
      <c r="M198" s="137"/>
      <c r="N198" s="146">
        <f>IF(N169="",0,N169/N174)</f>
        <v>0</v>
      </c>
      <c r="O198" s="137"/>
      <c r="R198" s="137"/>
      <c r="S198" s="146">
        <f>IF(S169="",0,S169/S174)</f>
        <v>0</v>
      </c>
      <c r="T198" s="137"/>
      <c r="U198" s="137"/>
      <c r="V198" s="137"/>
      <c r="W198" s="137"/>
      <c r="X198" s="146">
        <f>IF(X169="",0,X169/X174)</f>
        <v>0</v>
      </c>
      <c r="Y198" s="137"/>
      <c r="Z198" s="137"/>
      <c r="AA198" s="137"/>
      <c r="AB198" s="137"/>
      <c r="AC198" s="146">
        <f>IF(AC169="",0,AC169/AC174)</f>
        <v>0</v>
      </c>
      <c r="AD198" s="137"/>
      <c r="AE198" s="137"/>
      <c r="AF198" s="137"/>
      <c r="AG198" s="137"/>
    </row>
    <row r="199" spans="2:33">
      <c r="H199" s="137"/>
      <c r="I199" s="137"/>
      <c r="J199" s="137"/>
      <c r="K199" s="137"/>
      <c r="L199" s="137"/>
      <c r="M199" s="137"/>
      <c r="N199" s="137"/>
      <c r="O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</row>
    <row r="200" spans="2:33">
      <c r="H200" s="137"/>
      <c r="I200" s="137"/>
      <c r="J200" s="137"/>
      <c r="K200" s="137"/>
      <c r="L200" s="137"/>
      <c r="M200" s="137"/>
      <c r="N200" s="137"/>
      <c r="O200" s="145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</row>
    <row r="201" spans="2:33" ht="15">
      <c r="B201" s="149" t="s">
        <v>29</v>
      </c>
      <c r="H201" s="137"/>
      <c r="I201" s="137"/>
      <c r="J201" s="137"/>
      <c r="K201" s="137"/>
      <c r="L201" s="137"/>
      <c r="M201" s="137"/>
      <c r="N201" s="137"/>
      <c r="O201" s="145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</row>
    <row r="204" spans="2:33" ht="12">
      <c r="B204" s="150" t="s">
        <v>30</v>
      </c>
      <c r="H204" s="150" t="s">
        <v>60</v>
      </c>
      <c r="N204" s="150" t="s">
        <v>63</v>
      </c>
      <c r="O204" s="90"/>
      <c r="P204" s="90"/>
      <c r="Q204" s="90"/>
      <c r="T204" s="150" t="s">
        <v>59</v>
      </c>
      <c r="Z204" s="150" t="s">
        <v>121</v>
      </c>
    </row>
    <row r="205" spans="2:33" ht="12">
      <c r="O205" s="90"/>
      <c r="P205" s="90"/>
      <c r="Q205" s="90"/>
    </row>
    <row r="206" spans="2:33" ht="12">
      <c r="B206" s="90">
        <f>B11</f>
        <v>0</v>
      </c>
      <c r="C206" s="90" t="str">
        <f>I174</f>
        <v/>
      </c>
      <c r="E206" s="90" t="s">
        <v>46</v>
      </c>
      <c r="F206" s="151">
        <f>I184</f>
        <v>0</v>
      </c>
      <c r="H206" s="90">
        <f>B11</f>
        <v>0</v>
      </c>
      <c r="I206" s="90" t="str">
        <f>N174</f>
        <v/>
      </c>
      <c r="K206" s="90" t="s">
        <v>46</v>
      </c>
      <c r="L206" s="151">
        <f>N184</f>
        <v>0</v>
      </c>
      <c r="N206" s="90">
        <f>B11</f>
        <v>0</v>
      </c>
      <c r="O206" s="90" t="str">
        <f>S174</f>
        <v/>
      </c>
      <c r="P206" s="90"/>
      <c r="Q206" s="90" t="s">
        <v>46</v>
      </c>
      <c r="R206" s="151">
        <f>S184</f>
        <v>0</v>
      </c>
      <c r="T206" s="90">
        <f>B11</f>
        <v>0</v>
      </c>
      <c r="U206" s="90" t="str">
        <f>X174</f>
        <v/>
      </c>
      <c r="W206" s="90" t="s">
        <v>46</v>
      </c>
      <c r="X206" s="151">
        <f>X184</f>
        <v>0</v>
      </c>
      <c r="Z206" s="90">
        <f>B11</f>
        <v>0</v>
      </c>
      <c r="AA206" s="90" t="str">
        <f>AC174</f>
        <v/>
      </c>
      <c r="AC206" s="90" t="s">
        <v>46</v>
      </c>
      <c r="AD206" s="151">
        <f>AC184</f>
        <v>0</v>
      </c>
    </row>
    <row r="207" spans="2:33" ht="12">
      <c r="B207" s="90" t="s">
        <v>4</v>
      </c>
      <c r="C207" s="90">
        <f>H15*21000</f>
        <v>0</v>
      </c>
      <c r="E207" s="90" t="str">
        <f>IF(H28&gt;0,"Vehicle 2","")</f>
        <v/>
      </c>
      <c r="F207" s="151" t="str">
        <f>IF(H28&gt;0,I186,"")</f>
        <v/>
      </c>
      <c r="H207" s="90" t="s">
        <v>4</v>
      </c>
      <c r="I207" s="90">
        <f>J15*21000</f>
        <v>0</v>
      </c>
      <c r="K207" s="90" t="str">
        <f>IF(J28&gt;0,"Vehicle 2","")</f>
        <v/>
      </c>
      <c r="L207" s="151" t="str">
        <f>IF(J28&gt;0,N186,"")</f>
        <v/>
      </c>
      <c r="N207" s="90" t="s">
        <v>4</v>
      </c>
      <c r="O207" s="152">
        <f>L15*21000</f>
        <v>0</v>
      </c>
      <c r="P207" s="90"/>
      <c r="Q207" s="90" t="str">
        <f>IF(L28&gt;0,"Vehicle 2","")</f>
        <v/>
      </c>
      <c r="R207" s="151" t="str">
        <f>IF(L28&gt;0,S186,"")</f>
        <v/>
      </c>
      <c r="T207" s="90" t="s">
        <v>4</v>
      </c>
      <c r="U207" s="152">
        <f>N15*21000</f>
        <v>0</v>
      </c>
      <c r="W207" s="90" t="str">
        <f>IF(N28&gt;0,"Vehicle 2","")</f>
        <v/>
      </c>
      <c r="X207" s="151" t="str">
        <f>IF(N28&gt;0,X186,"")</f>
        <v/>
      </c>
      <c r="Z207" s="90" t="s">
        <v>4</v>
      </c>
      <c r="AA207" s="90">
        <f>P15*21000</f>
        <v>0</v>
      </c>
      <c r="AC207" s="90" t="str">
        <f>IF(P28&gt;0,"Vehicle 2","")</f>
        <v/>
      </c>
      <c r="AD207" s="151" t="str">
        <f>IF(P28&gt;0,AC186,"")</f>
        <v/>
      </c>
    </row>
    <row r="208" spans="2:33" ht="12">
      <c r="B208" s="90" t="s">
        <v>5</v>
      </c>
      <c r="C208" s="90">
        <f>H15*11000</f>
        <v>0</v>
      </c>
      <c r="E208" s="90" t="str">
        <f>IF(H34&gt;0,"Vehicle 3","")</f>
        <v/>
      </c>
      <c r="F208" s="151" t="str">
        <f>IF(H34&gt;0,I188,"")</f>
        <v/>
      </c>
      <c r="H208" s="90" t="s">
        <v>5</v>
      </c>
      <c r="I208" s="90">
        <f>J15*11000</f>
        <v>0</v>
      </c>
      <c r="K208" s="90" t="str">
        <f>IF(J34&gt;0,"Vehicle 3","")</f>
        <v/>
      </c>
      <c r="L208" s="151" t="str">
        <f>IF(J34&gt;0,N188,"")</f>
        <v/>
      </c>
      <c r="N208" s="90" t="s">
        <v>5</v>
      </c>
      <c r="O208" s="152">
        <f>L15*11000</f>
        <v>0</v>
      </c>
      <c r="P208" s="90"/>
      <c r="Q208" s="90" t="str">
        <f>IF(L34&gt;0,"Vehicle 3","")</f>
        <v/>
      </c>
      <c r="R208" s="151" t="str">
        <f>IF(L34&gt;0,S188,"")</f>
        <v/>
      </c>
      <c r="T208" s="90" t="s">
        <v>5</v>
      </c>
      <c r="U208" s="152">
        <f>N15*11000</f>
        <v>0</v>
      </c>
      <c r="W208" s="90" t="str">
        <f>IF(N34&gt;0,"Vehicle 3","")</f>
        <v/>
      </c>
      <c r="X208" s="151" t="str">
        <f>IF(N34&gt;0,X188,"")</f>
        <v/>
      </c>
      <c r="Z208" s="90" t="s">
        <v>5</v>
      </c>
      <c r="AA208" s="90">
        <f>P15*11000</f>
        <v>0</v>
      </c>
      <c r="AC208" s="90" t="str">
        <f>IF(P34&gt;0,"Vehicle 3","")</f>
        <v/>
      </c>
      <c r="AD208" s="151" t="str">
        <f>IF(P34&gt;0,AC188,"")</f>
        <v/>
      </c>
    </row>
    <row r="209" spans="2:30" ht="12">
      <c r="E209" s="90" t="str">
        <f>IF(H40&gt;0,"Vehicle 4","")</f>
        <v/>
      </c>
      <c r="F209" s="151" t="str">
        <f>IF(H40&gt;0,I190,"")</f>
        <v/>
      </c>
      <c r="K209" s="90" t="str">
        <f>IF(J40&gt;0,"Vehicle 4","")</f>
        <v/>
      </c>
      <c r="L209" s="151" t="str">
        <f>IF(J40&gt;0,N190,"")</f>
        <v/>
      </c>
      <c r="O209" s="90"/>
      <c r="P209" s="90"/>
      <c r="Q209" s="90" t="str">
        <f>IF(L40&gt;0,"Vehicle 4","")</f>
        <v/>
      </c>
      <c r="R209" s="151" t="str">
        <f>IF(L40&gt;0,S190,"")</f>
        <v/>
      </c>
      <c r="W209" s="90" t="str">
        <f>IF(N40&gt;0,"Vehicle 4","")</f>
        <v/>
      </c>
      <c r="X209" s="151" t="str">
        <f>IF(N40&gt;0,X190,"")</f>
        <v/>
      </c>
      <c r="AC209" s="90" t="str">
        <f>IF(P40&gt;0,"Vehicle 4","")</f>
        <v/>
      </c>
      <c r="AD209" s="151" t="str">
        <f>IF(P40&gt;0,AC190,"")</f>
        <v/>
      </c>
    </row>
    <row r="210" spans="2:30" ht="12">
      <c r="E210" s="90" t="s">
        <v>22</v>
      </c>
      <c r="F210" s="151">
        <f>I194</f>
        <v>0</v>
      </c>
      <c r="K210" s="90" t="s">
        <v>22</v>
      </c>
      <c r="L210" s="151">
        <f>N194</f>
        <v>0</v>
      </c>
      <c r="O210" s="90"/>
      <c r="P210" s="90"/>
      <c r="Q210" s="90" t="s">
        <v>22</v>
      </c>
      <c r="R210" s="151">
        <f>S194</f>
        <v>0</v>
      </c>
      <c r="W210" s="90" t="s">
        <v>22</v>
      </c>
      <c r="X210" s="151">
        <f>X194</f>
        <v>0</v>
      </c>
      <c r="AC210" s="90" t="s">
        <v>22</v>
      </c>
      <c r="AD210" s="151">
        <f>AC194</f>
        <v>0</v>
      </c>
    </row>
    <row r="211" spans="2:30" ht="12">
      <c r="E211" s="90" t="s">
        <v>23</v>
      </c>
      <c r="F211" s="151">
        <f>I196</f>
        <v>0</v>
      </c>
      <c r="K211" s="90" t="s">
        <v>23</v>
      </c>
      <c r="L211" s="151">
        <f>N196</f>
        <v>0</v>
      </c>
      <c r="O211" s="90"/>
      <c r="P211" s="90"/>
      <c r="Q211" s="90" t="s">
        <v>23</v>
      </c>
      <c r="R211" s="151">
        <f>S196</f>
        <v>0</v>
      </c>
      <c r="W211" s="90" t="s">
        <v>23</v>
      </c>
      <c r="X211" s="151">
        <f>X196</f>
        <v>0</v>
      </c>
      <c r="AC211" s="90" t="s">
        <v>23</v>
      </c>
      <c r="AD211" s="151" t="e">
        <f>AC196</f>
        <v>#VALUE!</v>
      </c>
    </row>
    <row r="212" spans="2:30" ht="12">
      <c r="E212" s="90" t="s">
        <v>24</v>
      </c>
      <c r="F212" s="151">
        <f>I192</f>
        <v>0</v>
      </c>
      <c r="K212" s="90" t="s">
        <v>24</v>
      </c>
      <c r="L212" s="151">
        <f>N192</f>
        <v>0</v>
      </c>
      <c r="O212" s="90"/>
      <c r="P212" s="90"/>
      <c r="Q212" s="90" t="s">
        <v>24</v>
      </c>
      <c r="R212" s="151">
        <f>S192</f>
        <v>0</v>
      </c>
      <c r="W212" s="90" t="s">
        <v>24</v>
      </c>
      <c r="X212" s="151">
        <f>X192</f>
        <v>0</v>
      </c>
      <c r="AC212" s="90" t="s">
        <v>24</v>
      </c>
      <c r="AD212" s="151">
        <f>AC192</f>
        <v>0</v>
      </c>
    </row>
    <row r="213" spans="2:30" ht="12">
      <c r="E213" s="90" t="s">
        <v>114</v>
      </c>
      <c r="F213" s="151">
        <f>I198</f>
        <v>0</v>
      </c>
      <c r="K213" s="90" t="s">
        <v>114</v>
      </c>
      <c r="L213" s="151">
        <f>N198</f>
        <v>0</v>
      </c>
      <c r="O213" s="90"/>
      <c r="P213" s="90"/>
      <c r="Q213" s="90" t="s">
        <v>114</v>
      </c>
      <c r="R213" s="151">
        <f>S198</f>
        <v>0</v>
      </c>
      <c r="W213" s="90" t="s">
        <v>114</v>
      </c>
      <c r="X213" s="151">
        <f>X198</f>
        <v>0</v>
      </c>
      <c r="AC213" s="90" t="s">
        <v>114</v>
      </c>
      <c r="AD213" s="151">
        <f>AC198</f>
        <v>0</v>
      </c>
    </row>
    <row r="215" spans="2:30">
      <c r="G215" s="150" t="s">
        <v>64</v>
      </c>
      <c r="J215" s="153" t="s">
        <v>65</v>
      </c>
      <c r="K215" s="154"/>
      <c r="L215" s="155"/>
      <c r="M215" s="153" t="s">
        <v>66</v>
      </c>
      <c r="N215" s="155"/>
      <c r="O215" s="156"/>
      <c r="P215" s="157" t="s">
        <v>67</v>
      </c>
      <c r="Q215" s="158"/>
      <c r="R215" s="155"/>
      <c r="S215" s="153" t="s">
        <v>68</v>
      </c>
      <c r="T215" s="155"/>
      <c r="U215" s="155"/>
      <c r="V215" s="153" t="s">
        <v>69</v>
      </c>
      <c r="W215" s="155"/>
    </row>
    <row r="216" spans="2:30">
      <c r="G216" s="159" t="s">
        <v>97</v>
      </c>
      <c r="H216" s="160" t="str">
        <f>IF(C206&gt;=0,C206,"")</f>
        <v/>
      </c>
      <c r="J216" s="159" t="s">
        <v>97</v>
      </c>
      <c r="K216" s="154" t="str">
        <f>IF(I160&gt;=0,I160,"")</f>
        <v/>
      </c>
      <c r="L216" s="155"/>
      <c r="M216" s="159" t="s">
        <v>97</v>
      </c>
      <c r="N216" s="161" t="str">
        <f>IF(H13&gt;0,SUM(I151:I154),"")</f>
        <v/>
      </c>
      <c r="O216" s="156"/>
      <c r="P216" s="159" t="s">
        <v>97</v>
      </c>
      <c r="Q216" s="162" t="str">
        <f>IF(H13&gt;0,SUM(I163:I166),"")</f>
        <v/>
      </c>
      <c r="R216" s="155"/>
      <c r="S216" s="159" t="s">
        <v>97</v>
      </c>
      <c r="T216" s="154" t="str">
        <f>IF(H13&gt;0,IF(I157="",0,I157),"")</f>
        <v/>
      </c>
      <c r="U216" s="155"/>
      <c r="V216" s="159" t="s">
        <v>97</v>
      </c>
      <c r="W216" s="154" t="str">
        <f>I169</f>
        <v/>
      </c>
    </row>
    <row r="217" spans="2:30">
      <c r="G217" s="159" t="s">
        <v>32</v>
      </c>
      <c r="H217" s="160" t="str">
        <f>IF(I206&gt;=0,I206,"")</f>
        <v/>
      </c>
      <c r="J217" s="159" t="s">
        <v>32</v>
      </c>
      <c r="K217" s="154" t="str">
        <f>IF(N160&gt;=0,N160,"")</f>
        <v/>
      </c>
      <c r="L217" s="155"/>
      <c r="M217" s="159" t="s">
        <v>32</v>
      </c>
      <c r="N217" s="161" t="str">
        <f>IF(J13&gt;0,SUM(N151:N154),"")</f>
        <v/>
      </c>
      <c r="O217" s="156"/>
      <c r="P217" s="159" t="s">
        <v>32</v>
      </c>
      <c r="Q217" s="162" t="str">
        <f>IF(J13&gt;0,SUM(N163:N166),"")</f>
        <v/>
      </c>
      <c r="R217" s="155"/>
      <c r="S217" s="159" t="s">
        <v>32</v>
      </c>
      <c r="T217" s="154" t="str">
        <f>IF(J13&gt;0,IF(N157="",0,N157),"")</f>
        <v/>
      </c>
      <c r="U217" s="155"/>
      <c r="V217" s="159" t="s">
        <v>32</v>
      </c>
      <c r="W217" s="154" t="str">
        <f>N169</f>
        <v/>
      </c>
    </row>
    <row r="218" spans="2:30">
      <c r="G218" s="159" t="s">
        <v>128</v>
      </c>
      <c r="H218" s="160" t="str">
        <f>IF(O206&gt;=0,O206,"")</f>
        <v/>
      </c>
      <c r="J218" s="159" t="s">
        <v>128</v>
      </c>
      <c r="K218" s="154" t="str">
        <f>IF(S160&gt;=0,S160,"")</f>
        <v/>
      </c>
      <c r="L218" s="155"/>
      <c r="M218" s="159" t="s">
        <v>128</v>
      </c>
      <c r="N218" s="161" t="str">
        <f>IF(L13&gt;0,SUM(S151:S154),"")</f>
        <v/>
      </c>
      <c r="O218" s="156"/>
      <c r="P218" s="159" t="s">
        <v>128</v>
      </c>
      <c r="Q218" s="162" t="str">
        <f>IF(L13&gt;0,SUM(S163:S166),"")</f>
        <v/>
      </c>
      <c r="R218" s="155"/>
      <c r="S218" s="159" t="s">
        <v>128</v>
      </c>
      <c r="T218" s="154" t="str">
        <f>IF(L13&gt;0,IF(S157="",0,S157),"")</f>
        <v/>
      </c>
      <c r="U218" s="155"/>
      <c r="V218" s="159" t="s">
        <v>128</v>
      </c>
      <c r="W218" s="154" t="str">
        <f>S169</f>
        <v/>
      </c>
    </row>
    <row r="219" spans="2:30">
      <c r="G219" s="159" t="s">
        <v>130</v>
      </c>
      <c r="H219" s="160" t="str">
        <f>IF(U206&gt;=0,U206,"")</f>
        <v/>
      </c>
      <c r="J219" s="159" t="s">
        <v>130</v>
      </c>
      <c r="K219" s="154" t="str">
        <f>IF(X160&gt;=0,X160,"")</f>
        <v/>
      </c>
      <c r="L219" s="155"/>
      <c r="M219" s="159" t="s">
        <v>130</v>
      </c>
      <c r="N219" s="161" t="str">
        <f>IF(N13&gt;0,SUM(X151:X154),"")</f>
        <v/>
      </c>
      <c r="O219" s="156"/>
      <c r="P219" s="159" t="s">
        <v>130</v>
      </c>
      <c r="Q219" s="162" t="str">
        <f>IF(N13&gt;0,SUM(X163:X166),"")</f>
        <v/>
      </c>
      <c r="R219" s="155"/>
      <c r="S219" s="159" t="s">
        <v>130</v>
      </c>
      <c r="T219" s="154" t="str">
        <f>IF(N13&gt;0,IF(X157="",0,X157),"")</f>
        <v/>
      </c>
      <c r="U219" s="155"/>
      <c r="V219" s="159" t="s">
        <v>130</v>
      </c>
      <c r="W219" s="154" t="str">
        <f>X169</f>
        <v/>
      </c>
    </row>
    <row r="220" spans="2:30">
      <c r="G220" s="159" t="s">
        <v>129</v>
      </c>
      <c r="H220" s="160" t="str">
        <f>IF(AA206&gt;=0,AA206,"")</f>
        <v/>
      </c>
      <c r="J220" s="159" t="s">
        <v>129</v>
      </c>
      <c r="K220" s="154" t="str">
        <f>IF(AC160&gt;=0,AC160,"")</f>
        <v/>
      </c>
      <c r="L220" s="155"/>
      <c r="M220" s="159" t="s">
        <v>129</v>
      </c>
      <c r="N220" s="161" t="str">
        <f>IF(P13&gt;0,SUM(AC151:AC154),"")</f>
        <v/>
      </c>
      <c r="O220" s="156"/>
      <c r="P220" s="159" t="s">
        <v>129</v>
      </c>
      <c r="Q220" s="162" t="str">
        <f>IF(P13&gt;0,SUM(AC163:AC166),"")</f>
        <v/>
      </c>
      <c r="R220" s="155"/>
      <c r="S220" s="159" t="s">
        <v>129</v>
      </c>
      <c r="T220" s="154" t="str">
        <f>IF(P13&gt;0,IF(AC157="",0,AC157),"")</f>
        <v/>
      </c>
      <c r="U220" s="155"/>
      <c r="V220" s="159" t="s">
        <v>129</v>
      </c>
      <c r="W220" s="154" t="str">
        <f>AC169</f>
        <v/>
      </c>
    </row>
    <row r="221" spans="2:30">
      <c r="K221" s="160"/>
    </row>
    <row r="224" spans="2:30" ht="17">
      <c r="B224" s="136" t="s">
        <v>47</v>
      </c>
    </row>
    <row r="226" spans="2:12">
      <c r="B226" s="137"/>
      <c r="C226" s="145" t="s">
        <v>49</v>
      </c>
      <c r="D226" s="137"/>
      <c r="E226" s="137"/>
      <c r="F226" s="137"/>
      <c r="G226" s="137"/>
      <c r="H226" s="137"/>
      <c r="I226" s="137"/>
      <c r="J226" s="137"/>
      <c r="K226" s="137"/>
      <c r="L226" s="137"/>
    </row>
    <row r="227" spans="2:12">
      <c r="B227" s="137"/>
      <c r="C227" s="137"/>
      <c r="D227" s="177" t="s">
        <v>54</v>
      </c>
      <c r="E227" s="177"/>
      <c r="F227" s="177"/>
      <c r="G227" s="177"/>
      <c r="H227" s="177"/>
      <c r="I227" s="137"/>
      <c r="J227" s="137"/>
      <c r="K227" s="137"/>
      <c r="L227" s="137"/>
    </row>
    <row r="228" spans="2:12"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</row>
    <row r="229" spans="2:12">
      <c r="B229" s="137"/>
      <c r="C229" s="137" t="s">
        <v>55</v>
      </c>
      <c r="D229" s="137"/>
      <c r="E229" s="137"/>
      <c r="F229" s="137"/>
      <c r="G229" s="137"/>
      <c r="H229" s="137"/>
      <c r="I229" s="137"/>
      <c r="J229" s="137"/>
      <c r="K229" s="137"/>
      <c r="L229" s="137"/>
    </row>
    <row r="230" spans="2:12">
      <c r="B230" s="137"/>
      <c r="C230" s="137"/>
      <c r="D230" s="177" t="s">
        <v>48</v>
      </c>
      <c r="E230" s="177"/>
      <c r="F230" s="177"/>
      <c r="G230" s="177"/>
      <c r="H230" s="177"/>
      <c r="I230" s="170"/>
      <c r="J230" s="137"/>
      <c r="K230" s="137"/>
      <c r="L230" s="137"/>
    </row>
    <row r="231" spans="2:12"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</row>
    <row r="232" spans="2:12">
      <c r="B232" s="137"/>
      <c r="C232" s="137" t="s">
        <v>74</v>
      </c>
      <c r="D232" s="137"/>
      <c r="E232" s="137"/>
      <c r="F232" s="137"/>
      <c r="G232" s="137"/>
      <c r="H232" s="137"/>
      <c r="I232" s="137"/>
      <c r="J232" s="137"/>
      <c r="K232" s="137"/>
      <c r="L232" s="137"/>
    </row>
    <row r="233" spans="2:12">
      <c r="B233" s="137"/>
      <c r="C233" s="137"/>
      <c r="D233" s="177" t="s">
        <v>27</v>
      </c>
      <c r="E233" s="177"/>
      <c r="F233" s="177"/>
      <c r="G233" s="177"/>
      <c r="H233" s="177"/>
      <c r="I233" s="177"/>
      <c r="J233" s="177"/>
      <c r="K233" s="177"/>
      <c r="L233" s="177"/>
    </row>
    <row r="234" spans="2:12">
      <c r="B234" s="137"/>
      <c r="C234" s="137"/>
      <c r="D234" s="137"/>
      <c r="E234" s="170"/>
      <c r="F234" s="170"/>
      <c r="G234" s="170"/>
      <c r="H234" s="170"/>
      <c r="I234" s="137"/>
      <c r="J234" s="137"/>
      <c r="K234" s="137"/>
      <c r="L234" s="137"/>
    </row>
    <row r="235" spans="2:12">
      <c r="B235" s="137"/>
      <c r="C235" s="137" t="s">
        <v>1</v>
      </c>
      <c r="D235" s="137"/>
      <c r="E235" s="137"/>
      <c r="F235" s="137"/>
      <c r="G235" s="137"/>
      <c r="H235" s="137"/>
      <c r="I235" s="137"/>
      <c r="J235" s="137"/>
      <c r="K235" s="137"/>
      <c r="L235" s="137"/>
    </row>
    <row r="236" spans="2:12">
      <c r="B236" s="137"/>
      <c r="C236" s="137"/>
      <c r="D236" s="177" t="s">
        <v>0</v>
      </c>
      <c r="E236" s="177"/>
      <c r="F236" s="177"/>
      <c r="G236" s="177"/>
      <c r="H236" s="177"/>
      <c r="I236" s="177"/>
      <c r="J236" s="177"/>
      <c r="K236" s="177"/>
      <c r="L236" s="177"/>
    </row>
    <row r="237" spans="2:12"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</row>
    <row r="238" spans="2:12">
      <c r="C238" s="137" t="s">
        <v>2</v>
      </c>
      <c r="D238" s="137"/>
      <c r="E238" s="137"/>
      <c r="F238" s="137"/>
      <c r="G238" s="137"/>
      <c r="H238" s="137"/>
      <c r="I238" s="137"/>
      <c r="J238" s="137"/>
      <c r="K238" s="137"/>
      <c r="L238" s="137"/>
    </row>
    <row r="239" spans="2:12">
      <c r="C239" s="137"/>
      <c r="D239" s="177" t="s">
        <v>0</v>
      </c>
      <c r="E239" s="177"/>
      <c r="F239" s="177"/>
      <c r="G239" s="177"/>
      <c r="H239" s="177"/>
      <c r="I239" s="177"/>
      <c r="J239" s="177"/>
      <c r="K239" s="177"/>
      <c r="L239" s="177"/>
    </row>
    <row r="240" spans="2:12"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</row>
    <row r="241" spans="3:12">
      <c r="C241" s="137" t="s">
        <v>3</v>
      </c>
      <c r="D241" s="137"/>
      <c r="E241" s="137"/>
      <c r="F241" s="137"/>
      <c r="G241" s="137"/>
      <c r="H241" s="137"/>
      <c r="I241" s="137"/>
      <c r="J241" s="137"/>
      <c r="K241" s="137"/>
      <c r="L241" s="137"/>
    </row>
    <row r="242" spans="3:12">
      <c r="C242" s="137"/>
      <c r="D242" s="177" t="s">
        <v>0</v>
      </c>
      <c r="E242" s="177"/>
      <c r="F242" s="177"/>
      <c r="G242" s="177"/>
      <c r="H242" s="177"/>
      <c r="I242" s="177"/>
      <c r="J242" s="177"/>
      <c r="K242" s="177"/>
      <c r="L242" s="177"/>
    </row>
    <row r="243" spans="3:12"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</row>
    <row r="244" spans="3:12">
      <c r="C244" s="137" t="s">
        <v>75</v>
      </c>
      <c r="D244" s="137"/>
      <c r="E244" s="137"/>
      <c r="F244" s="137"/>
      <c r="G244" s="137"/>
      <c r="H244" s="137"/>
      <c r="I244" s="137"/>
      <c r="J244" s="137"/>
      <c r="K244" s="137"/>
      <c r="L244" s="137"/>
    </row>
    <row r="245" spans="3:12">
      <c r="C245" s="137"/>
      <c r="D245" s="177" t="s">
        <v>28</v>
      </c>
      <c r="E245" s="177"/>
      <c r="F245" s="177"/>
      <c r="G245" s="177"/>
      <c r="H245" s="177"/>
      <c r="I245" s="137"/>
      <c r="J245" s="137"/>
      <c r="K245" s="137"/>
      <c r="L245" s="137"/>
    </row>
    <row r="246" spans="3:12"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</row>
    <row r="247" spans="3:12"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</row>
  </sheetData>
  <sheetProtection sheet="1"/>
  <mergeCells count="12">
    <mergeCell ref="D245:H245"/>
    <mergeCell ref="D233:L233"/>
    <mergeCell ref="D236:L236"/>
    <mergeCell ref="D230:H230"/>
    <mergeCell ref="D239:L239"/>
    <mergeCell ref="D242:L242"/>
    <mergeCell ref="J1:L1"/>
    <mergeCell ref="B11:E11"/>
    <mergeCell ref="B23:C23"/>
    <mergeCell ref="B22:E22"/>
    <mergeCell ref="B46:E46"/>
    <mergeCell ref="D227:H227"/>
  </mergeCells>
  <phoneticPr fontId="1" type="noConversion"/>
  <dataValidations xWindow="204" yWindow="597" count="3">
    <dataValidation allowBlank="1" showInputMessage="1" showErrorMessage="1" prompt="Your home should only use 1 of these 4 options." sqref="H53:H56"/>
    <dataValidation allowBlank="1" showInputMessage="1" showErrorMessage="1" prompt="For example, 6/1/2010 - 5/31/2011" sqref="H13"/>
    <dataValidation allowBlank="1" showInputMessage="1" showErrorMessage="1" promptTitle="Be sure to enter your name." prompt=" " sqref="B11:E11"/>
  </dataValidations>
  <hyperlinks>
    <hyperlink ref="D245" r:id="rId1" display="Garbage formula from "/>
    <hyperlink ref="D242" r:id="rId2" display="Gas Formula from the Rocky Mountain Institute Report entitled &quot;Cool Citizens: Everyday Solutions to Climate Change&quot; "/>
    <hyperlink ref="D239" r:id="rId3" display="Gas Formula from the Rocky Mountain Institute Report entitled &quot;Cool Citizens: Everyday Solutions to Climate Change&quot; "/>
    <hyperlink ref="D233" r:id="rId4" display="From the U.S. Department of Energy and U.S. Energy Information Administration Form EIA-1605 Page 26"/>
    <hyperlink ref="D227" r:id="rId5"/>
    <hyperlink ref="D236" r:id="rId6" display="Gas Formula from the Rocky Mountain Institute Report entitled &quot;Cool Citizens: Everyday Solutions to Climate Change&quot; "/>
    <hyperlink ref="D230:E230" r:id="rId7" display="Flight Formula"/>
    <hyperlink ref="E22" r:id="rId8" display="http://www.fueleconomy.gov/mpg/MPG.do?action=browseList"/>
    <hyperlink ref="D22" r:id="rId9" display="http://www.fueleconomy.gov/mpg/MPG.do?action=browseList"/>
    <hyperlink ref="C22" r:id="rId10" display="http://www.fueleconomy.gov/mpg/MPG.do?action=browseList"/>
    <hyperlink ref="B47" r:id="rId11"/>
    <hyperlink ref="B46" r:id="rId12" display="* Click here to calculate your flight mileage"/>
    <hyperlink ref="B23:C23" r:id="rId13" display="your vehicle"/>
    <hyperlink ref="B22" r:id="rId14"/>
    <hyperlink ref="D245:H245" r:id="rId15" display="Garbage formula from Low Carbon Diet Calculator"/>
  </hyperlinks>
  <pageMargins left="0.75" right="0.75" top="0.49" bottom="0.52" header="0.5" footer="0.5"/>
  <pageSetup orientation="landscape" horizontalDpi="4294967292" verticalDpi="4294967292"/>
  <rowBreaks count="1" manualBreakCount="1">
    <brk id="175" min="1" max="13" man="1"/>
  </rowBreaks>
  <drawing r:id="rId16"/>
  <extLst>
    <ext xmlns:mx="http://schemas.microsoft.com/office/mac/excel/2008/main" uri="{64002731-A6B0-56B0-2670-7721B7C09600}">
      <mx:PLV Mode="0" OnePage="1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2" enableFormatConditionsCalculation="0">
    <tabColor theme="3"/>
  </sheetPr>
  <dimension ref="A1:Z199"/>
  <sheetViews>
    <sheetView topLeftCell="A193" zoomScale="115" zoomScaleNormal="115" zoomScaleSheetLayoutView="100" zoomScalePageLayoutView="115" workbookViewId="0">
      <selection activeCell="E209" sqref="E209"/>
    </sheetView>
  </sheetViews>
  <sheetFormatPr baseColWidth="10" defaultColWidth="8.83203125" defaultRowHeight="12" x14ac:dyDescent="0"/>
  <cols>
    <col min="1" max="1" width="5.33203125" style="40" customWidth="1"/>
    <col min="2" max="2" width="15.1640625" customWidth="1"/>
    <col min="3" max="3" width="2.83203125" customWidth="1"/>
    <col min="4" max="4" width="15" bestFit="1" customWidth="1"/>
    <col min="5" max="5" width="11.6640625" customWidth="1"/>
    <col min="6" max="6" width="14.5" customWidth="1"/>
    <col min="7" max="7" width="6.5" customWidth="1"/>
    <col min="8" max="8" width="11.5" bestFit="1" customWidth="1"/>
    <col min="9" max="9" width="9.83203125" customWidth="1"/>
    <col min="10" max="10" width="3" customWidth="1"/>
    <col min="11" max="11" width="7.5" customWidth="1"/>
    <col min="12" max="12" width="16.6640625" customWidth="1"/>
    <col min="13" max="26" width="8.83203125" style="40"/>
  </cols>
  <sheetData>
    <row r="1" spans="2:12">
      <c r="B1" s="58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2:1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2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2" ht="18">
      <c r="B4" s="40"/>
      <c r="C4" s="40"/>
      <c r="D4" s="40"/>
      <c r="E4" s="40"/>
      <c r="F4" s="40"/>
      <c r="G4" s="40"/>
      <c r="H4" s="40"/>
      <c r="I4" s="59">
        <f>'Enter your info here'!H13</f>
        <v>0</v>
      </c>
      <c r="K4" s="40"/>
      <c r="L4" s="64"/>
    </row>
    <row r="5" spans="2:12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2:12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2:12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2:12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2:12" ht="26" customHeight="1">
      <c r="B9" s="40"/>
      <c r="C9" s="40"/>
      <c r="D9" s="60" t="s">
        <v>77</v>
      </c>
      <c r="E9" s="40"/>
      <c r="F9" s="40"/>
      <c r="G9" s="40"/>
      <c r="H9" s="40"/>
      <c r="I9" s="40"/>
      <c r="J9" s="40"/>
      <c r="K9" s="40"/>
      <c r="L9" s="40"/>
    </row>
    <row r="10" spans="2:12">
      <c r="B10" s="40"/>
      <c r="C10" s="40"/>
      <c r="D10" s="81" t="s">
        <v>82</v>
      </c>
      <c r="E10" s="40"/>
      <c r="F10" s="40"/>
      <c r="G10" s="40"/>
      <c r="H10" s="40"/>
      <c r="I10" s="40"/>
      <c r="J10" s="40"/>
      <c r="K10" s="40"/>
      <c r="L10" s="40"/>
    </row>
    <row r="11" spans="2:12">
      <c r="B11" s="40"/>
      <c r="C11" s="40"/>
      <c r="D11" s="68" t="s">
        <v>31</v>
      </c>
      <c r="E11" s="40"/>
      <c r="F11" s="40"/>
      <c r="G11" s="40"/>
      <c r="H11" s="40"/>
      <c r="I11" s="40"/>
      <c r="J11" s="40"/>
      <c r="K11" s="40"/>
      <c r="L11" s="40"/>
    </row>
    <row r="12" spans="2:12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2:12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2:12">
      <c r="B14" s="179" t="s">
        <v>113</v>
      </c>
      <c r="C14" s="179"/>
      <c r="D14" s="61">
        <f>'Enter your info here'!B11</f>
        <v>0</v>
      </c>
      <c r="E14" s="40"/>
      <c r="F14" s="40"/>
      <c r="G14" s="40"/>
      <c r="H14" s="40"/>
      <c r="I14" s="40"/>
      <c r="J14" s="40"/>
      <c r="K14" s="40"/>
      <c r="L14" s="40"/>
    </row>
    <row r="15" spans="2:12">
      <c r="B15" s="179" t="s">
        <v>111</v>
      </c>
      <c r="C15" s="179"/>
      <c r="D15" s="61">
        <f>'Enter your info here'!H15</f>
        <v>0</v>
      </c>
      <c r="E15" s="40"/>
      <c r="F15" s="40"/>
      <c r="G15" s="40"/>
      <c r="H15" s="40"/>
      <c r="I15" s="40"/>
      <c r="J15" s="40"/>
      <c r="K15" s="40"/>
      <c r="L15" s="40"/>
    </row>
    <row r="16" spans="2:12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2:12">
      <c r="B17" s="40"/>
      <c r="C17" s="183"/>
      <c r="D17" s="184"/>
      <c r="E17" s="185"/>
      <c r="F17" s="5"/>
      <c r="G17" s="5"/>
      <c r="H17" s="5"/>
      <c r="I17" s="183" t="s">
        <v>57</v>
      </c>
      <c r="J17" s="184"/>
      <c r="K17" s="185"/>
      <c r="L17" s="6" t="s">
        <v>20</v>
      </c>
    </row>
    <row r="18" spans="2:12">
      <c r="B18" s="40"/>
      <c r="C18" s="180" t="s">
        <v>103</v>
      </c>
      <c r="D18" s="181"/>
      <c r="E18" s="182"/>
      <c r="F18" s="8" t="s">
        <v>132</v>
      </c>
      <c r="G18" s="8" t="s">
        <v>106</v>
      </c>
      <c r="H18" s="8" t="s">
        <v>115</v>
      </c>
      <c r="I18" s="7"/>
      <c r="J18" s="9" t="s">
        <v>56</v>
      </c>
      <c r="K18" s="10"/>
      <c r="L18" s="10" t="s">
        <v>21</v>
      </c>
    </row>
    <row r="19" spans="2:12">
      <c r="B19" s="4" t="s">
        <v>37</v>
      </c>
      <c r="C19" s="193" t="str">
        <f>IF('Enter your info here'!H18&lt;&gt;"",'Enter your info here'!H18,"")</f>
        <v/>
      </c>
      <c r="D19" s="194"/>
      <c r="E19" s="195"/>
      <c r="F19" s="2" t="str">
        <f>IF('Enter your info here'!H20&lt;&gt;"",'Enter your info here'!H20,"")</f>
        <v/>
      </c>
      <c r="G19" s="2" t="str">
        <f>IF('Enter your info here'!H21&lt;&gt;"",'Enter your info here'!H21,"")</f>
        <v/>
      </c>
      <c r="H19" s="2" t="str">
        <f>IF('Enter your info here'!H19&lt;&gt;"",'Enter your info here'!H19,"")</f>
        <v/>
      </c>
      <c r="I19" s="188" t="str">
        <f>'Enter your info here'!I151</f>
        <v/>
      </c>
      <c r="J19" s="189"/>
      <c r="K19" s="190"/>
      <c r="L19" s="15">
        <f>IF('Enter your info here'!I184&lt;&gt;"",'Enter your info here'!I184,"")</f>
        <v>0</v>
      </c>
    </row>
    <row r="20" spans="2:12">
      <c r="B20" s="4" t="s">
        <v>38</v>
      </c>
      <c r="C20" s="193" t="str">
        <f>IF('Enter your info here'!H26&lt;&gt;"",'Enter your info here'!H26,"")</f>
        <v/>
      </c>
      <c r="D20" s="194"/>
      <c r="E20" s="195"/>
      <c r="F20" s="2" t="str">
        <f>IF('Enter your info here'!H28&lt;&gt;"",'Enter your info here'!H28,"")</f>
        <v/>
      </c>
      <c r="G20" s="2" t="str">
        <f>IF('Enter your info here'!H29&lt;&gt;"",'Enter your info here'!H29,"")</f>
        <v/>
      </c>
      <c r="H20" s="2" t="str">
        <f>IF('Enter your info here'!H27&lt;&gt;"",'Enter your info here'!H27,"")</f>
        <v/>
      </c>
      <c r="I20" s="188" t="str">
        <f>'Enter your info here'!I152</f>
        <v/>
      </c>
      <c r="J20" s="189"/>
      <c r="K20" s="190"/>
      <c r="L20" s="15">
        <f>IF('Enter your info here'!I186&lt;&gt;"",'Enter your info here'!I186,"")</f>
        <v>0</v>
      </c>
    </row>
    <row r="21" spans="2:12">
      <c r="B21" s="4" t="s">
        <v>39</v>
      </c>
      <c r="C21" s="193" t="str">
        <f>IF('Enter your info here'!H32&lt;&gt;"",'Enter your info here'!H32,"")</f>
        <v/>
      </c>
      <c r="D21" s="194"/>
      <c r="E21" s="195"/>
      <c r="F21" s="2" t="str">
        <f>IF('Enter your info here'!H34&lt;&gt;"",'Enter your info here'!H34,"")</f>
        <v/>
      </c>
      <c r="G21" s="2" t="str">
        <f>IF('Enter your info here'!H35&lt;&gt;"",'Enter your info here'!H35,"")</f>
        <v/>
      </c>
      <c r="H21" s="2" t="str">
        <f>IF('Enter your info here'!H33&lt;&gt;"",'Enter your info here'!H33,"")</f>
        <v/>
      </c>
      <c r="I21" s="188" t="str">
        <f>'Enter your info here'!I153</f>
        <v/>
      </c>
      <c r="J21" s="189"/>
      <c r="K21" s="190"/>
      <c r="L21" s="15">
        <f>IF('Enter your info here'!I188&lt;&gt;"",'Enter your info here'!I188,"")</f>
        <v>0</v>
      </c>
    </row>
    <row r="22" spans="2:12">
      <c r="B22" s="4" t="s">
        <v>40</v>
      </c>
      <c r="C22" s="193" t="str">
        <f>IF('Enter your info here'!H38&lt;&gt;"",'Enter your info here'!H38,"")</f>
        <v/>
      </c>
      <c r="D22" s="194"/>
      <c r="E22" s="195"/>
      <c r="F22" s="2" t="str">
        <f>IF('Enter your info here'!H40&lt;&gt;"",'Enter your info here'!H40,"")</f>
        <v/>
      </c>
      <c r="G22" s="2" t="str">
        <f>IF('Enter your info here'!H41&lt;&gt;"",'Enter your info here'!H41,"")</f>
        <v/>
      </c>
      <c r="H22" s="2" t="str">
        <f>IF('Enter your info here'!H39&lt;&gt;"",'Enter your info here'!H39,"")</f>
        <v/>
      </c>
      <c r="I22" s="188" t="str">
        <f>'Enter your info here'!I154</f>
        <v/>
      </c>
      <c r="J22" s="189"/>
      <c r="K22" s="190"/>
      <c r="L22" s="15">
        <f>IF('Enter your info here'!I190&lt;&gt;"",'Enter your info here'!I190,"")</f>
        <v>0</v>
      </c>
    </row>
    <row r="23" spans="2:12">
      <c r="B23" s="40"/>
      <c r="C23" s="40"/>
      <c r="D23" s="40"/>
      <c r="E23" s="40"/>
      <c r="F23" s="40"/>
      <c r="G23" s="40"/>
      <c r="H23" s="40"/>
      <c r="I23" s="40"/>
      <c r="J23" s="62"/>
      <c r="K23" s="40"/>
      <c r="L23" s="63"/>
    </row>
    <row r="24" spans="2:12">
      <c r="B24" s="40"/>
      <c r="C24" s="38"/>
      <c r="D24" s="40"/>
      <c r="E24" s="11" t="s">
        <v>133</v>
      </c>
      <c r="F24" s="12"/>
      <c r="G24" s="12"/>
      <c r="H24" s="2">
        <f>'Enter your info here'!H44</f>
        <v>0</v>
      </c>
      <c r="I24" s="188" t="str">
        <f>'Enter your info here'!I157</f>
        <v/>
      </c>
      <c r="J24" s="189"/>
      <c r="K24" s="190"/>
      <c r="L24" s="15">
        <f>IF('Enter your info here'!I192&gt;0,'Enter your info here'!I192,0)</f>
        <v>0</v>
      </c>
    </row>
    <row r="25" spans="2:12">
      <c r="B25" s="40"/>
      <c r="C25" s="38"/>
      <c r="D25" s="40"/>
      <c r="E25" s="58"/>
      <c r="F25" s="58"/>
      <c r="G25" s="58"/>
      <c r="H25" s="64"/>
      <c r="I25" s="40"/>
      <c r="J25" s="62"/>
      <c r="K25" s="40"/>
      <c r="L25" s="65"/>
    </row>
    <row r="26" spans="2:12">
      <c r="B26" s="40"/>
      <c r="C26" s="38"/>
      <c r="D26" s="40"/>
      <c r="E26" s="11" t="s">
        <v>17</v>
      </c>
      <c r="F26" s="12"/>
      <c r="G26" s="13"/>
      <c r="H26" s="2">
        <f>'Enter your info here'!H50</f>
        <v>0</v>
      </c>
      <c r="I26" s="188" t="str">
        <f>'Enter your info here'!I160</f>
        <v/>
      </c>
      <c r="J26" s="189"/>
      <c r="K26" s="190"/>
      <c r="L26" s="15">
        <f>IF('Enter your info here'!I194&lt;&gt;"",'Enter your info here'!I194,"")</f>
        <v>0</v>
      </c>
    </row>
    <row r="27" spans="2:12">
      <c r="B27" s="40"/>
      <c r="C27" s="38"/>
      <c r="D27" s="40"/>
      <c r="E27" s="58"/>
      <c r="F27" s="58"/>
      <c r="G27" s="58"/>
      <c r="H27" s="64"/>
      <c r="I27" s="40"/>
      <c r="J27" s="62"/>
      <c r="K27" s="40"/>
      <c r="L27" s="65"/>
    </row>
    <row r="28" spans="2:12">
      <c r="B28" s="40"/>
      <c r="C28" s="38"/>
      <c r="D28" s="40"/>
      <c r="E28" s="11" t="s">
        <v>143</v>
      </c>
      <c r="F28" s="12"/>
      <c r="G28" s="13"/>
      <c r="H28" s="2">
        <f>'Enter your info here'!H53</f>
        <v>0</v>
      </c>
      <c r="I28" s="188" t="str">
        <f>'Enter your info here'!I163</f>
        <v/>
      </c>
      <c r="J28" s="189"/>
      <c r="K28" s="190"/>
      <c r="L28" s="77">
        <f>IF('Enter your info here'!I196&lt;&gt;"",'Enter your info here'!I196,"")</f>
        <v>0</v>
      </c>
    </row>
    <row r="29" spans="2:12">
      <c r="B29" s="40"/>
      <c r="C29" s="38"/>
      <c r="D29" s="40"/>
      <c r="E29" s="11" t="s">
        <v>140</v>
      </c>
      <c r="F29" s="12"/>
      <c r="G29" s="13"/>
      <c r="H29" s="2">
        <f>'Enter your info here'!H54</f>
        <v>0</v>
      </c>
      <c r="I29" s="188" t="str">
        <f>'Enter your info here'!I164</f>
        <v/>
      </c>
      <c r="J29" s="189"/>
      <c r="K29" s="189"/>
      <c r="L29" s="75"/>
    </row>
    <row r="30" spans="2:12">
      <c r="B30" s="40"/>
      <c r="C30" s="38"/>
      <c r="D30" s="40"/>
      <c r="E30" s="11" t="s">
        <v>141</v>
      </c>
      <c r="F30" s="12"/>
      <c r="G30" s="13"/>
      <c r="H30" s="2">
        <f>'Enter your info here'!H55</f>
        <v>0</v>
      </c>
      <c r="I30" s="188" t="str">
        <f>'Enter your info here'!I165</f>
        <v/>
      </c>
      <c r="J30" s="189"/>
      <c r="K30" s="190"/>
      <c r="L30" s="66"/>
    </row>
    <row r="31" spans="2:12">
      <c r="B31" s="40"/>
      <c r="C31" s="38"/>
      <c r="D31" s="40"/>
      <c r="E31" s="11" t="s">
        <v>142</v>
      </c>
      <c r="F31" s="12"/>
      <c r="G31" s="13"/>
      <c r="H31" s="2">
        <f>'Enter your info here'!H56</f>
        <v>0</v>
      </c>
      <c r="I31" s="188" t="str">
        <f>'Enter your info here'!I166</f>
        <v/>
      </c>
      <c r="J31" s="189"/>
      <c r="K31" s="190"/>
      <c r="L31" s="66"/>
    </row>
    <row r="32" spans="2:12">
      <c r="B32" s="40"/>
      <c r="C32" s="38"/>
      <c r="D32" s="40"/>
      <c r="E32" s="58"/>
      <c r="F32" s="58"/>
      <c r="G32" s="58"/>
      <c r="H32" s="64"/>
      <c r="I32" s="40"/>
      <c r="J32" s="62"/>
      <c r="K32" s="40"/>
      <c r="L32" s="65"/>
    </row>
    <row r="33" spans="2:12">
      <c r="B33" s="40"/>
      <c r="C33" s="38"/>
      <c r="D33" s="40"/>
      <c r="E33" s="11" t="s">
        <v>150</v>
      </c>
      <c r="F33" s="12"/>
      <c r="G33" s="13"/>
      <c r="H33" s="2">
        <f>'Enter your info here'!H60</f>
        <v>0</v>
      </c>
      <c r="I33" s="188" t="str">
        <f>'Enter your info here'!I169</f>
        <v/>
      </c>
      <c r="J33" s="189"/>
      <c r="K33" s="190"/>
      <c r="L33" s="15">
        <f>IF('Enter your info here'!I198&lt;&gt;"",'Enter your info here'!I198,"")</f>
        <v>0</v>
      </c>
    </row>
    <row r="34" spans="2:12">
      <c r="B34" s="40"/>
      <c r="C34" s="40"/>
      <c r="D34" s="40"/>
      <c r="E34" s="40"/>
      <c r="F34" s="40"/>
      <c r="G34" s="40"/>
      <c r="H34" s="40"/>
      <c r="I34" s="40"/>
      <c r="J34" s="62"/>
      <c r="K34" s="40"/>
      <c r="L34" s="67"/>
    </row>
    <row r="35" spans="2:12">
      <c r="B35" s="40"/>
      <c r="C35" s="40"/>
      <c r="D35" s="40"/>
      <c r="E35" s="40"/>
      <c r="F35" s="40"/>
      <c r="G35" s="17" t="s">
        <v>112</v>
      </c>
      <c r="H35" s="18"/>
      <c r="I35" s="18"/>
      <c r="J35" s="19"/>
      <c r="K35" s="14" t="str">
        <f>'Enter your info here'!I174</f>
        <v/>
      </c>
      <c r="L35" s="28"/>
    </row>
    <row r="36" spans="2:12">
      <c r="B36" s="40"/>
      <c r="C36" s="40"/>
      <c r="D36" s="40"/>
      <c r="E36" s="40"/>
      <c r="F36" s="40"/>
      <c r="G36" s="191" t="s">
        <v>122</v>
      </c>
      <c r="H36" s="192"/>
      <c r="I36" s="192"/>
      <c r="J36" s="16">
        <f>'Enter your info here'!H15</f>
        <v>0</v>
      </c>
      <c r="K36" s="2">
        <f>'Enter your info here'!C207</f>
        <v>0</v>
      </c>
      <c r="L36" s="15" t="e">
        <f>K35/K36</f>
        <v>#VALUE!</v>
      </c>
    </row>
    <row r="37" spans="2:12">
      <c r="B37" s="40"/>
      <c r="C37" s="40"/>
      <c r="D37" s="40"/>
      <c r="E37" s="40"/>
      <c r="F37" s="40"/>
      <c r="G37" s="191" t="s">
        <v>61</v>
      </c>
      <c r="H37" s="192"/>
      <c r="I37" s="192"/>
      <c r="J37" s="16">
        <f>'Enter your info here'!H15</f>
        <v>0</v>
      </c>
      <c r="K37" s="2">
        <f>'Enter your info here'!C208</f>
        <v>0</v>
      </c>
      <c r="L37" s="15" t="e">
        <f>K35/K37</f>
        <v>#VALUE!</v>
      </c>
    </row>
    <row r="38" spans="2:12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2:12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2:12">
      <c r="B40" s="58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2:12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2:12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2:12" ht="18">
      <c r="B43" s="40"/>
      <c r="C43" s="40"/>
      <c r="D43" s="40"/>
      <c r="E43" s="40"/>
      <c r="F43" s="40"/>
      <c r="G43" s="40"/>
      <c r="H43" s="40"/>
      <c r="I43" s="59">
        <f>'Enter your info here'!J13</f>
        <v>0</v>
      </c>
      <c r="K43" s="40"/>
      <c r="L43" s="40"/>
    </row>
    <row r="44" spans="2:12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2:12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2:12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2:12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2:12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2:12" ht="21">
      <c r="B49" s="40"/>
      <c r="C49" s="40"/>
      <c r="D49" s="60" t="s">
        <v>78</v>
      </c>
      <c r="E49" s="40"/>
      <c r="F49" s="40"/>
      <c r="G49" s="40"/>
      <c r="H49" s="40"/>
      <c r="I49" s="40"/>
      <c r="J49" s="40"/>
      <c r="K49" s="40"/>
      <c r="L49" s="40"/>
    </row>
    <row r="50" spans="2:12">
      <c r="B50" s="40"/>
      <c r="C50" s="40"/>
      <c r="D50" s="81" t="s">
        <v>82</v>
      </c>
      <c r="E50" s="40"/>
      <c r="F50" s="40"/>
      <c r="G50" s="40"/>
      <c r="H50" s="40"/>
      <c r="I50" s="40"/>
      <c r="J50" s="40"/>
      <c r="K50" s="40"/>
      <c r="L50" s="40"/>
    </row>
    <row r="51" spans="2:12">
      <c r="B51" s="40"/>
      <c r="C51" s="40"/>
      <c r="D51" s="68" t="s">
        <v>31</v>
      </c>
      <c r="E51" s="58"/>
      <c r="F51" s="58"/>
      <c r="G51" s="40"/>
      <c r="H51" s="40"/>
      <c r="I51" s="40"/>
      <c r="J51" s="40"/>
      <c r="K51" s="40"/>
      <c r="L51" s="40"/>
    </row>
    <row r="52" spans="2:12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</row>
    <row r="53" spans="2:12">
      <c r="B53" s="179" t="s">
        <v>113</v>
      </c>
      <c r="C53" s="179"/>
      <c r="D53" s="61">
        <f>'Enter your info here'!B11</f>
        <v>0</v>
      </c>
      <c r="E53" s="40"/>
      <c r="F53" s="40"/>
      <c r="G53" s="40"/>
      <c r="H53" s="40"/>
      <c r="I53" s="40"/>
      <c r="J53" s="40"/>
      <c r="K53" s="40"/>
      <c r="L53" s="40"/>
    </row>
    <row r="54" spans="2:12">
      <c r="B54" s="179" t="s">
        <v>111</v>
      </c>
      <c r="C54" s="179"/>
      <c r="D54" s="61">
        <f>'Enter your info here'!J15</f>
        <v>0</v>
      </c>
      <c r="E54" s="40"/>
      <c r="F54" s="40"/>
      <c r="G54" s="40"/>
      <c r="H54" s="40"/>
      <c r="I54" s="40"/>
      <c r="J54" s="40"/>
      <c r="K54" s="40"/>
      <c r="L54" s="40"/>
    </row>
    <row r="55" spans="2:12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</row>
    <row r="56" spans="2:12">
      <c r="B56" s="40"/>
      <c r="C56" s="183"/>
      <c r="D56" s="184"/>
      <c r="E56" s="185"/>
      <c r="F56" s="5"/>
      <c r="G56" s="5"/>
      <c r="H56" s="5"/>
      <c r="I56" s="183" t="s">
        <v>57</v>
      </c>
      <c r="J56" s="184"/>
      <c r="K56" s="185"/>
      <c r="L56" s="6" t="s">
        <v>20</v>
      </c>
    </row>
    <row r="57" spans="2:12">
      <c r="B57" s="40"/>
      <c r="C57" s="180" t="s">
        <v>103</v>
      </c>
      <c r="D57" s="181"/>
      <c r="E57" s="182"/>
      <c r="F57" s="8" t="s">
        <v>132</v>
      </c>
      <c r="G57" s="8" t="s">
        <v>106</v>
      </c>
      <c r="H57" s="8" t="s">
        <v>115</v>
      </c>
      <c r="I57" s="7"/>
      <c r="J57" s="9" t="s">
        <v>56</v>
      </c>
      <c r="K57" s="10"/>
      <c r="L57" s="10" t="s">
        <v>21</v>
      </c>
    </row>
    <row r="58" spans="2:12">
      <c r="B58" s="4" t="s">
        <v>37</v>
      </c>
      <c r="C58" s="178" t="str">
        <f>IF('Enter your info here'!J18&lt;&gt;"",'Enter your info here'!J18,"")</f>
        <v/>
      </c>
      <c r="D58" s="178"/>
      <c r="E58" s="178"/>
      <c r="F58" s="20" t="str">
        <f>IF('Enter your info here'!J20&lt;&gt;"",'Enter your info here'!J20,"")</f>
        <v/>
      </c>
      <c r="G58" s="20" t="str">
        <f>IF('Enter your info here'!J21&lt;&gt;"",'Enter your info here'!J21,"")</f>
        <v/>
      </c>
      <c r="H58" s="20" t="str">
        <f>IF('Enter your info here'!J19&lt;&gt;"",'Enter your info here'!J19,"")</f>
        <v/>
      </c>
      <c r="I58" s="186" t="str">
        <f>'Enter your info here'!N151</f>
        <v/>
      </c>
      <c r="J58" s="187"/>
      <c r="K58" s="196"/>
      <c r="L58" s="26">
        <f>IF('Enter your info here'!N184&lt;&gt;"",'Enter your info here'!N184,"")</f>
        <v>0</v>
      </c>
    </row>
    <row r="59" spans="2:12">
      <c r="B59" s="4" t="s">
        <v>38</v>
      </c>
      <c r="C59" s="178" t="str">
        <f>IF('Enter your info here'!J26&lt;&gt;"",'Enter your info here'!J26,"")</f>
        <v/>
      </c>
      <c r="D59" s="178"/>
      <c r="E59" s="178"/>
      <c r="F59" s="20" t="str">
        <f>IF('Enter your info here'!J28&lt;&gt;"",'Enter your info here'!J28,"")</f>
        <v/>
      </c>
      <c r="G59" s="20" t="str">
        <f>IF('Enter your info here'!J29&lt;&gt;"",'Enter your info here'!J29,"")</f>
        <v/>
      </c>
      <c r="H59" s="20" t="str">
        <f>IF('Enter your info here'!J27&lt;&gt;"",'Enter your info here'!J27,"")</f>
        <v/>
      </c>
      <c r="I59" s="186" t="str">
        <f>'Enter your info here'!N152</f>
        <v/>
      </c>
      <c r="J59" s="187"/>
      <c r="K59" s="196"/>
      <c r="L59" s="26">
        <f>IF('Enter your info here'!N186&lt;&gt;"",'Enter your info here'!N186,"")</f>
        <v>0</v>
      </c>
    </row>
    <row r="60" spans="2:12">
      <c r="B60" s="4" t="s">
        <v>39</v>
      </c>
      <c r="C60" s="178" t="str">
        <f>IF('Enter your info here'!J32&lt;&gt;"",'Enter your info here'!J32,"")</f>
        <v/>
      </c>
      <c r="D60" s="178"/>
      <c r="E60" s="178"/>
      <c r="F60" s="20" t="str">
        <f>IF('Enter your info here'!J34&lt;&gt;"",'Enter your info here'!J34,"")</f>
        <v/>
      </c>
      <c r="G60" s="20" t="str">
        <f>IF('Enter your info here'!J35&lt;&gt;"",'Enter your info here'!J35,"")</f>
        <v/>
      </c>
      <c r="H60" s="20" t="str">
        <f>IF('Enter your info here'!J33&lt;&gt;"",'Enter your info here'!J33,"")</f>
        <v/>
      </c>
      <c r="I60" s="186" t="str">
        <f>'Enter your info here'!N153</f>
        <v/>
      </c>
      <c r="J60" s="187"/>
      <c r="K60" s="196"/>
      <c r="L60" s="26">
        <f>IF('Enter your info here'!N188&lt;&gt;"",'Enter your info here'!N188,"")</f>
        <v>0</v>
      </c>
    </row>
    <row r="61" spans="2:12">
      <c r="B61" s="4" t="s">
        <v>40</v>
      </c>
      <c r="C61" s="178" t="str">
        <f>IF('Enter your info here'!J38&lt;&gt;"",'Enter your info here'!J38,"")</f>
        <v/>
      </c>
      <c r="D61" s="178"/>
      <c r="E61" s="178"/>
      <c r="F61" s="20" t="str">
        <f>IF('Enter your info here'!J40&lt;&gt;"",'Enter your info here'!J40,"")</f>
        <v/>
      </c>
      <c r="G61" s="20" t="str">
        <f>IF('Enter your info here'!J41&lt;&gt;"",'Enter your info here'!J41,"")</f>
        <v/>
      </c>
      <c r="H61" s="20" t="str">
        <f>IF('Enter your info here'!J39&lt;&gt;"",'Enter your info here'!J39,"")</f>
        <v/>
      </c>
      <c r="I61" s="186" t="str">
        <f>'Enter your info here'!N154</f>
        <v/>
      </c>
      <c r="J61" s="187"/>
      <c r="K61" s="196"/>
      <c r="L61" s="26">
        <f>IF('Enter your info here'!N190&lt;&gt;"",'Enter your info here'!N190,"")</f>
        <v>0</v>
      </c>
    </row>
    <row r="62" spans="2:12">
      <c r="B62" s="40"/>
      <c r="C62" s="40"/>
      <c r="D62" s="40"/>
      <c r="E62" s="40"/>
      <c r="F62" s="40"/>
      <c r="G62" s="40"/>
      <c r="H62" s="40"/>
      <c r="I62" s="40"/>
      <c r="J62" s="62"/>
      <c r="K62" s="40"/>
      <c r="L62" s="63"/>
    </row>
    <row r="63" spans="2:12">
      <c r="B63" s="40"/>
      <c r="C63" s="38"/>
      <c r="D63" s="40"/>
      <c r="E63" s="11" t="s">
        <v>133</v>
      </c>
      <c r="F63" s="12"/>
      <c r="G63" s="12"/>
      <c r="H63" s="20">
        <f>'Enter your info here'!J44</f>
        <v>0</v>
      </c>
      <c r="I63" s="186" t="str">
        <f>'Enter your info here'!N157</f>
        <v/>
      </c>
      <c r="J63" s="187"/>
      <c r="K63" s="196"/>
      <c r="L63" s="26">
        <f>IF('Enter your info here'!N192&gt;0,'Enter your info here'!N192,0)</f>
        <v>0</v>
      </c>
    </row>
    <row r="64" spans="2:12">
      <c r="B64" s="40"/>
      <c r="C64" s="38"/>
      <c r="D64" s="40"/>
      <c r="E64" s="58"/>
      <c r="F64" s="58"/>
      <c r="G64" s="58"/>
      <c r="H64" s="64"/>
      <c r="I64" s="40"/>
      <c r="J64" s="62"/>
      <c r="K64" s="40"/>
      <c r="L64" s="65"/>
    </row>
    <row r="65" spans="2:12">
      <c r="B65" s="40"/>
      <c r="C65" s="38"/>
      <c r="D65" s="40"/>
      <c r="E65" s="11" t="s">
        <v>17</v>
      </c>
      <c r="F65" s="12"/>
      <c r="G65" s="13"/>
      <c r="H65" s="20">
        <f>'Enter your info here'!J50</f>
        <v>0</v>
      </c>
      <c r="I65" s="186" t="str">
        <f>'Enter your info here'!N160</f>
        <v/>
      </c>
      <c r="J65" s="187"/>
      <c r="K65" s="196"/>
      <c r="L65" s="26">
        <f>IF('Enter your info here'!N194&lt;&gt;"",'Enter your info here'!N194,"")</f>
        <v>0</v>
      </c>
    </row>
    <row r="66" spans="2:12">
      <c r="B66" s="40"/>
      <c r="C66" s="38"/>
      <c r="D66" s="40"/>
      <c r="E66" s="58"/>
      <c r="F66" s="58"/>
      <c r="G66" s="58"/>
      <c r="H66" s="64"/>
      <c r="I66" s="40"/>
      <c r="J66" s="62"/>
      <c r="K66" s="40"/>
      <c r="L66" s="65"/>
    </row>
    <row r="67" spans="2:12">
      <c r="B67" s="40"/>
      <c r="C67" s="38"/>
      <c r="D67" s="40"/>
      <c r="E67" s="11" t="s">
        <v>143</v>
      </c>
      <c r="F67" s="12"/>
      <c r="G67" s="13"/>
      <c r="H67" s="20">
        <f>'Enter your info here'!J53</f>
        <v>0</v>
      </c>
      <c r="I67" s="186" t="str">
        <f>'Enter your info here'!N163</f>
        <v/>
      </c>
      <c r="J67" s="187"/>
      <c r="K67" s="196"/>
      <c r="L67" s="78">
        <f>IF('Enter your info here'!N196&lt;&gt;"",'Enter your info here'!N196,"")</f>
        <v>0</v>
      </c>
    </row>
    <row r="68" spans="2:12">
      <c r="B68" s="40"/>
      <c r="C68" s="38"/>
      <c r="D68" s="40"/>
      <c r="E68" s="11" t="s">
        <v>140</v>
      </c>
      <c r="F68" s="12"/>
      <c r="G68" s="13"/>
      <c r="H68" s="20">
        <f>'Enter your info here'!J54</f>
        <v>0</v>
      </c>
      <c r="I68" s="186" t="str">
        <f>'Enter your info here'!N164</f>
        <v/>
      </c>
      <c r="J68" s="187"/>
      <c r="K68" s="187"/>
      <c r="L68" s="76"/>
    </row>
    <row r="69" spans="2:12">
      <c r="B69" s="40"/>
      <c r="C69" s="38"/>
      <c r="D69" s="40"/>
      <c r="E69" s="11" t="s">
        <v>141</v>
      </c>
      <c r="F69" s="12"/>
      <c r="G69" s="13"/>
      <c r="H69" s="20">
        <f>'Enter your info here'!J55</f>
        <v>0</v>
      </c>
      <c r="I69" s="186" t="str">
        <f>'Enter your info here'!N165</f>
        <v/>
      </c>
      <c r="J69" s="187"/>
      <c r="K69" s="196"/>
      <c r="L69" s="66"/>
    </row>
    <row r="70" spans="2:12">
      <c r="B70" s="40"/>
      <c r="C70" s="38"/>
      <c r="D70" s="40"/>
      <c r="E70" s="11" t="s">
        <v>142</v>
      </c>
      <c r="F70" s="12"/>
      <c r="G70" s="13"/>
      <c r="H70" s="20">
        <f>'Enter your info here'!J56</f>
        <v>0</v>
      </c>
      <c r="I70" s="186" t="str">
        <f>'Enter your info here'!N166</f>
        <v/>
      </c>
      <c r="J70" s="187"/>
      <c r="K70" s="196"/>
      <c r="L70" s="66"/>
    </row>
    <row r="71" spans="2:12">
      <c r="B71" s="40"/>
      <c r="C71" s="38"/>
      <c r="D71" s="40"/>
      <c r="E71" s="58"/>
      <c r="F71" s="58"/>
      <c r="G71" s="58"/>
      <c r="H71" s="64"/>
      <c r="I71" s="40"/>
      <c r="J71" s="62"/>
      <c r="K71" s="40"/>
      <c r="L71" s="65"/>
    </row>
    <row r="72" spans="2:12">
      <c r="B72" s="40"/>
      <c r="C72" s="38"/>
      <c r="D72" s="40"/>
      <c r="E72" s="11" t="s">
        <v>150</v>
      </c>
      <c r="F72" s="12"/>
      <c r="G72" s="13"/>
      <c r="H72" s="20">
        <f>'Enter your info here'!J60</f>
        <v>0</v>
      </c>
      <c r="I72" s="186" t="str">
        <f>'Enter your info here'!N169</f>
        <v/>
      </c>
      <c r="J72" s="187"/>
      <c r="K72" s="196"/>
      <c r="L72" s="26">
        <f>IF('Enter your info here'!N198&lt;&gt;"",'Enter your info here'!N198,"")</f>
        <v>0</v>
      </c>
    </row>
    <row r="73" spans="2:12">
      <c r="B73" s="40"/>
      <c r="C73" s="40"/>
      <c r="D73" s="40"/>
      <c r="E73" s="40"/>
      <c r="F73" s="40"/>
      <c r="G73" s="40"/>
      <c r="H73" s="40"/>
      <c r="I73" s="40"/>
      <c r="J73" s="62"/>
      <c r="K73" s="40"/>
      <c r="L73" s="27"/>
    </row>
    <row r="74" spans="2:12">
      <c r="B74" s="40"/>
      <c r="C74" s="40"/>
      <c r="D74" s="40"/>
      <c r="E74" s="40"/>
      <c r="F74" s="40"/>
      <c r="G74" s="17" t="s">
        <v>112</v>
      </c>
      <c r="H74" s="18"/>
      <c r="I74" s="18"/>
      <c r="J74" s="19"/>
      <c r="K74" s="21" t="str">
        <f>'Enter your info here'!N174</f>
        <v/>
      </c>
      <c r="L74" s="28"/>
    </row>
    <row r="75" spans="2:12">
      <c r="B75" s="40"/>
      <c r="C75" s="40"/>
      <c r="D75" s="40"/>
      <c r="E75" s="40"/>
      <c r="F75" s="40"/>
      <c r="G75" s="191" t="s">
        <v>122</v>
      </c>
      <c r="H75" s="192"/>
      <c r="I75" s="192"/>
      <c r="J75" s="16">
        <f>'Enter your info here'!J15</f>
        <v>0</v>
      </c>
      <c r="K75" s="20">
        <f>'Enter your info here'!I207</f>
        <v>0</v>
      </c>
      <c r="L75" s="15" t="e">
        <f>K74/K75</f>
        <v>#VALUE!</v>
      </c>
    </row>
    <row r="76" spans="2:12">
      <c r="B76" s="40"/>
      <c r="C76" s="40"/>
      <c r="D76" s="40"/>
      <c r="E76" s="40"/>
      <c r="F76" s="40"/>
      <c r="G76" s="191" t="s">
        <v>61</v>
      </c>
      <c r="H76" s="192"/>
      <c r="I76" s="192"/>
      <c r="J76" s="16">
        <f>'Enter your info here'!J15</f>
        <v>0</v>
      </c>
      <c r="K76" s="20">
        <f>'Enter your info here'!I208</f>
        <v>0</v>
      </c>
      <c r="L76" s="15" t="e">
        <f>K74/K76</f>
        <v>#VALUE!</v>
      </c>
    </row>
    <row r="77" spans="2:12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</row>
    <row r="78" spans="2:12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</row>
    <row r="79" spans="2:12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</row>
    <row r="80" spans="2:12">
      <c r="B80" s="58"/>
      <c r="C80" s="40"/>
      <c r="D80" s="40"/>
      <c r="E80" s="40"/>
      <c r="F80" s="40"/>
      <c r="G80" s="40"/>
      <c r="H80" s="40"/>
      <c r="I80" s="40"/>
      <c r="J80" s="40"/>
      <c r="K80" s="40"/>
      <c r="L80" s="40"/>
    </row>
    <row r="81" spans="2:12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</row>
    <row r="82" spans="2:12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</row>
    <row r="83" spans="2:12" ht="18">
      <c r="B83" s="40"/>
      <c r="C83" s="40"/>
      <c r="D83" s="40"/>
      <c r="E83" s="40"/>
      <c r="F83" s="40"/>
      <c r="G83" s="40"/>
      <c r="H83" s="40"/>
      <c r="I83" s="72">
        <f>'Enter your info here'!L13</f>
        <v>0</v>
      </c>
      <c r="K83" s="40"/>
      <c r="L83" s="40"/>
    </row>
    <row r="84" spans="2:12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</row>
    <row r="85" spans="2:12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</row>
    <row r="86" spans="2:12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</row>
    <row r="87" spans="2:12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</row>
    <row r="88" spans="2:12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</row>
    <row r="89" spans="2:12" ht="21">
      <c r="B89" s="40"/>
      <c r="C89" s="40"/>
      <c r="D89" s="60" t="s">
        <v>79</v>
      </c>
      <c r="E89" s="40"/>
      <c r="F89" s="40"/>
      <c r="G89" s="40"/>
      <c r="H89" s="40"/>
      <c r="I89" s="40"/>
      <c r="J89" s="40"/>
      <c r="K89" s="40"/>
      <c r="L89" s="40"/>
    </row>
    <row r="90" spans="2:12">
      <c r="B90" s="40"/>
      <c r="C90" s="40"/>
      <c r="D90" s="81" t="s">
        <v>82</v>
      </c>
      <c r="E90" s="40"/>
      <c r="F90" s="40"/>
      <c r="G90" s="40"/>
      <c r="H90" s="40"/>
      <c r="I90" s="40"/>
      <c r="J90" s="40"/>
      <c r="K90" s="40"/>
      <c r="L90" s="40"/>
    </row>
    <row r="91" spans="2:12">
      <c r="B91" s="40"/>
      <c r="C91" s="40"/>
      <c r="D91" s="68" t="s">
        <v>31</v>
      </c>
      <c r="E91" s="58"/>
      <c r="F91" s="58"/>
      <c r="G91" s="40"/>
      <c r="H91" s="40"/>
      <c r="I91" s="40"/>
      <c r="J91" s="40"/>
      <c r="K91" s="40"/>
      <c r="L91" s="40"/>
    </row>
    <row r="92" spans="2:12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</row>
    <row r="93" spans="2:12">
      <c r="B93" s="179" t="s">
        <v>113</v>
      </c>
      <c r="C93" s="179"/>
      <c r="D93" s="61">
        <f>'Enter your info here'!B11</f>
        <v>0</v>
      </c>
      <c r="E93" s="40"/>
      <c r="F93" s="40"/>
      <c r="G93" s="40"/>
      <c r="H93" s="40"/>
      <c r="I93" s="40"/>
      <c r="J93" s="40"/>
      <c r="K93" s="40"/>
      <c r="L93" s="40"/>
    </row>
    <row r="94" spans="2:12">
      <c r="B94" s="179" t="s">
        <v>111</v>
      </c>
      <c r="C94" s="179"/>
      <c r="D94" s="61">
        <f>'Enter your info here'!L15</f>
        <v>0</v>
      </c>
      <c r="E94" s="40"/>
      <c r="F94" s="40"/>
      <c r="G94" s="40"/>
      <c r="H94" s="40"/>
      <c r="I94" s="40"/>
      <c r="J94" s="40"/>
      <c r="K94" s="40"/>
      <c r="L94" s="40"/>
    </row>
    <row r="95" spans="2:12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</row>
    <row r="96" spans="2:12">
      <c r="B96" s="40"/>
      <c r="C96" s="183"/>
      <c r="D96" s="184"/>
      <c r="E96" s="185"/>
      <c r="F96" s="5"/>
      <c r="G96" s="5"/>
      <c r="H96" s="5"/>
      <c r="I96" s="183" t="s">
        <v>57</v>
      </c>
      <c r="J96" s="184"/>
      <c r="K96" s="185"/>
      <c r="L96" s="6" t="s">
        <v>20</v>
      </c>
    </row>
    <row r="97" spans="2:12">
      <c r="B97" s="40"/>
      <c r="C97" s="180" t="s">
        <v>103</v>
      </c>
      <c r="D97" s="181"/>
      <c r="E97" s="182"/>
      <c r="F97" s="8" t="s">
        <v>132</v>
      </c>
      <c r="G97" s="8" t="s">
        <v>106</v>
      </c>
      <c r="H97" s="8" t="s">
        <v>115</v>
      </c>
      <c r="I97" s="7"/>
      <c r="J97" s="9" t="s">
        <v>56</v>
      </c>
      <c r="K97" s="10"/>
      <c r="L97" s="10" t="s">
        <v>21</v>
      </c>
    </row>
    <row r="98" spans="2:12">
      <c r="B98" s="4" t="s">
        <v>37</v>
      </c>
      <c r="C98" s="178" t="str">
        <f>IF('Enter your info here'!L18&lt;&gt;"",'Enter your info here'!L18,"")</f>
        <v/>
      </c>
      <c r="D98" s="178"/>
      <c r="E98" s="178"/>
      <c r="F98" s="20" t="str">
        <f>IF('Enter your info here'!L20&lt;&gt;"",'Enter your info here'!L20,"")</f>
        <v/>
      </c>
      <c r="G98" s="20" t="str">
        <f>IF('Enter your info here'!L21&lt;&gt;"",'Enter your info here'!L21,"")</f>
        <v/>
      </c>
      <c r="H98" s="20" t="str">
        <f>IF('Enter your info here'!L19&lt;&gt;"",'Enter your info here'!L19,"")</f>
        <v/>
      </c>
      <c r="I98" s="186" t="str">
        <f>'Enter your info here'!S151</f>
        <v/>
      </c>
      <c r="J98" s="187"/>
      <c r="K98" s="196"/>
      <c r="L98" s="26">
        <f>IF('Enter your info here'!S184&lt;&gt;"",'Enter your info here'!S184,"")</f>
        <v>0</v>
      </c>
    </row>
    <row r="99" spans="2:12">
      <c r="B99" s="4" t="s">
        <v>38</v>
      </c>
      <c r="C99" s="178" t="str">
        <f>IF('Enter your info here'!L26&lt;&gt;"",'Enter your info here'!L26,"")</f>
        <v/>
      </c>
      <c r="D99" s="178"/>
      <c r="E99" s="178"/>
      <c r="F99" s="20" t="str">
        <f>IF('Enter your info here'!L28&lt;&gt;"",'Enter your info here'!L28,"")</f>
        <v/>
      </c>
      <c r="G99" s="20" t="str">
        <f>IF('Enter your info here'!L29&lt;&gt;"",'Enter your info here'!L29,"")</f>
        <v/>
      </c>
      <c r="H99" s="20" t="str">
        <f>IF('Enter your info here'!L27&lt;&gt;"",'Enter your info here'!L27,"")</f>
        <v/>
      </c>
      <c r="I99" s="186" t="str">
        <f>'Enter your info here'!S152</f>
        <v/>
      </c>
      <c r="J99" s="187"/>
      <c r="K99" s="196"/>
      <c r="L99" s="26">
        <f>IF('Enter your info here'!S186&lt;&gt;"",'Enter your info here'!S186,"")</f>
        <v>0</v>
      </c>
    </row>
    <row r="100" spans="2:12">
      <c r="B100" s="4" t="s">
        <v>39</v>
      </c>
      <c r="C100" s="178" t="str">
        <f>IF('Enter your info here'!L32&lt;&gt;"",'Enter your info here'!L32,"")</f>
        <v/>
      </c>
      <c r="D100" s="178"/>
      <c r="E100" s="178"/>
      <c r="F100" s="20" t="str">
        <f>IF('Enter your info here'!L34&lt;&gt;"",'Enter your info here'!L34,"")</f>
        <v/>
      </c>
      <c r="G100" s="20" t="str">
        <f>IF('Enter your info here'!L35&lt;&gt;"",'Enter your info here'!L35,"")</f>
        <v/>
      </c>
      <c r="H100" s="20" t="str">
        <f>IF('Enter your info here'!L33&lt;&gt;"",'Enter your info here'!L33,"")</f>
        <v/>
      </c>
      <c r="I100" s="186" t="str">
        <f>'Enter your info here'!S153</f>
        <v/>
      </c>
      <c r="J100" s="187"/>
      <c r="K100" s="196"/>
      <c r="L100" s="26">
        <f>IF('Enter your info here'!S188&lt;&gt;"",'Enter your info here'!S188,"")</f>
        <v>0</v>
      </c>
    </row>
    <row r="101" spans="2:12">
      <c r="B101" s="4" t="s">
        <v>40</v>
      </c>
      <c r="C101" s="178" t="str">
        <f>IF('Enter your info here'!L38&lt;&gt;"",'Enter your info here'!L38,"")</f>
        <v/>
      </c>
      <c r="D101" s="178"/>
      <c r="E101" s="178"/>
      <c r="F101" s="20" t="str">
        <f>IF('Enter your info here'!L40&lt;&gt;"",'Enter your info here'!L40,"")</f>
        <v/>
      </c>
      <c r="G101" s="20" t="str">
        <f>IF('Enter your info here'!L41&lt;&gt;"",'Enter your info here'!L41,"")</f>
        <v/>
      </c>
      <c r="H101" s="20" t="str">
        <f>IF('Enter your info here'!L39&lt;&gt;"",'Enter your info here'!L39,"")</f>
        <v/>
      </c>
      <c r="I101" s="186" t="str">
        <f>'Enter your info here'!S154</f>
        <v/>
      </c>
      <c r="J101" s="187"/>
      <c r="K101" s="196"/>
      <c r="L101" s="26">
        <f>IF('Enter your info here'!S190&lt;&gt;"",'Enter your info here'!S190,"")</f>
        <v>0</v>
      </c>
    </row>
    <row r="102" spans="2:12">
      <c r="B102" s="40"/>
      <c r="C102" s="40"/>
      <c r="D102" s="40"/>
      <c r="E102" s="40"/>
      <c r="F102" s="40"/>
      <c r="G102" s="40"/>
      <c r="H102" s="40"/>
      <c r="I102" s="40"/>
      <c r="J102" s="62"/>
      <c r="K102" s="40"/>
      <c r="L102" s="63"/>
    </row>
    <row r="103" spans="2:12">
      <c r="B103" s="40"/>
      <c r="C103" s="38"/>
      <c r="D103" s="40"/>
      <c r="E103" s="11" t="s">
        <v>133</v>
      </c>
      <c r="F103" s="12"/>
      <c r="G103" s="12"/>
      <c r="H103" s="20">
        <f>'Enter your info here'!L44</f>
        <v>0</v>
      </c>
      <c r="I103" s="186" t="str">
        <f>'Enter your info here'!S157</f>
        <v/>
      </c>
      <c r="J103" s="187"/>
      <c r="K103" s="196"/>
      <c r="L103" s="26">
        <f>IF('Enter your info here'!S192&lt;&gt;"",'Enter your info here'!S192,"")</f>
        <v>0</v>
      </c>
    </row>
    <row r="104" spans="2:12">
      <c r="B104" s="40"/>
      <c r="C104" s="38"/>
      <c r="D104" s="40"/>
      <c r="E104" s="58"/>
      <c r="F104" s="58"/>
      <c r="G104" s="58"/>
      <c r="H104" s="64"/>
      <c r="I104" s="40"/>
      <c r="J104" s="62"/>
      <c r="K104" s="40"/>
      <c r="L104" s="65"/>
    </row>
    <row r="105" spans="2:12">
      <c r="B105" s="40"/>
      <c r="C105" s="38"/>
      <c r="D105" s="40"/>
      <c r="E105" s="11" t="s">
        <v>17</v>
      </c>
      <c r="F105" s="12"/>
      <c r="G105" s="13"/>
      <c r="H105" s="20">
        <f>'Enter your info here'!L50</f>
        <v>0</v>
      </c>
      <c r="I105" s="186" t="str">
        <f>'Enter your info here'!S160</f>
        <v/>
      </c>
      <c r="J105" s="187"/>
      <c r="K105" s="196"/>
      <c r="L105" s="26">
        <f>IF('Enter your info here'!S194&lt;&gt;"",'Enter your info here'!S194,"")</f>
        <v>0</v>
      </c>
    </row>
    <row r="106" spans="2:12">
      <c r="B106" s="40"/>
      <c r="C106" s="38"/>
      <c r="D106" s="40"/>
      <c r="E106" s="58"/>
      <c r="F106" s="58"/>
      <c r="G106" s="58"/>
      <c r="H106" s="64"/>
      <c r="I106" s="40"/>
      <c r="J106" s="62"/>
      <c r="K106" s="40"/>
      <c r="L106" s="65"/>
    </row>
    <row r="107" spans="2:12">
      <c r="B107" s="40"/>
      <c r="C107" s="38"/>
      <c r="D107" s="40"/>
      <c r="E107" s="11" t="s">
        <v>143</v>
      </c>
      <c r="F107" s="12"/>
      <c r="G107" s="13"/>
      <c r="H107" s="20">
        <f>'Enter your info here'!L53</f>
        <v>0</v>
      </c>
      <c r="I107" s="186" t="str">
        <f>'Enter your info here'!S163</f>
        <v/>
      </c>
      <c r="J107" s="187"/>
      <c r="K107" s="196"/>
      <c r="L107" s="78">
        <f>IF('Enter your info here'!S196&lt;&gt;"",'Enter your info here'!S196,"")</f>
        <v>0</v>
      </c>
    </row>
    <row r="108" spans="2:12">
      <c r="B108" s="40"/>
      <c r="C108" s="38"/>
      <c r="D108" s="40"/>
      <c r="E108" s="11" t="s">
        <v>140</v>
      </c>
      <c r="F108" s="12"/>
      <c r="G108" s="13"/>
      <c r="H108" s="20">
        <f>'Enter your info here'!L54</f>
        <v>0</v>
      </c>
      <c r="I108" s="186" t="str">
        <f>'Enter your info here'!S164</f>
        <v/>
      </c>
      <c r="J108" s="187"/>
      <c r="K108" s="187"/>
      <c r="L108" s="76"/>
    </row>
    <row r="109" spans="2:12">
      <c r="B109" s="40"/>
      <c r="C109" s="38"/>
      <c r="D109" s="40"/>
      <c r="E109" s="11" t="s">
        <v>141</v>
      </c>
      <c r="F109" s="12"/>
      <c r="G109" s="13"/>
      <c r="H109" s="20">
        <f>'Enter your info here'!L55</f>
        <v>0</v>
      </c>
      <c r="I109" s="186" t="str">
        <f>'Enter your info here'!S165</f>
        <v/>
      </c>
      <c r="J109" s="187"/>
      <c r="K109" s="196"/>
      <c r="L109" s="66"/>
    </row>
    <row r="110" spans="2:12">
      <c r="B110" s="40"/>
      <c r="C110" s="38"/>
      <c r="D110" s="40"/>
      <c r="E110" s="11" t="s">
        <v>142</v>
      </c>
      <c r="F110" s="12"/>
      <c r="G110" s="13"/>
      <c r="H110" s="20">
        <f>'Enter your info here'!L56</f>
        <v>0</v>
      </c>
      <c r="I110" s="186" t="str">
        <f>'Enter your info here'!S166</f>
        <v/>
      </c>
      <c r="J110" s="187"/>
      <c r="K110" s="196"/>
      <c r="L110" s="66"/>
    </row>
    <row r="111" spans="2:12">
      <c r="B111" s="40"/>
      <c r="C111" s="38"/>
      <c r="D111" s="40"/>
      <c r="E111" s="58"/>
      <c r="F111" s="58"/>
      <c r="G111" s="58"/>
      <c r="H111" s="64"/>
      <c r="I111" s="40"/>
      <c r="J111" s="62"/>
      <c r="K111" s="40"/>
      <c r="L111" s="65"/>
    </row>
    <row r="112" spans="2:12">
      <c r="B112" s="40"/>
      <c r="C112" s="38"/>
      <c r="D112" s="40"/>
      <c r="E112" s="11" t="s">
        <v>150</v>
      </c>
      <c r="F112" s="12"/>
      <c r="G112" s="13"/>
      <c r="H112" s="20">
        <f>'Enter your info here'!L60</f>
        <v>0</v>
      </c>
      <c r="I112" s="186" t="str">
        <f>'Enter your info here'!S169</f>
        <v/>
      </c>
      <c r="J112" s="187"/>
      <c r="K112" s="196"/>
      <c r="L112" s="26">
        <f>IF('Enter your info here'!S198&lt;&gt;"",'Enter your info here'!S198,"")</f>
        <v>0</v>
      </c>
    </row>
    <row r="113" spans="2:12">
      <c r="B113" s="40"/>
      <c r="C113" s="40"/>
      <c r="D113" s="40"/>
      <c r="E113" s="40"/>
      <c r="F113" s="40"/>
      <c r="H113" s="40"/>
      <c r="I113" s="40"/>
      <c r="J113" s="62"/>
      <c r="K113" s="40"/>
      <c r="L113" s="67"/>
    </row>
    <row r="114" spans="2:12">
      <c r="B114" s="40"/>
      <c r="C114" s="40"/>
      <c r="D114" s="40"/>
      <c r="E114" s="40"/>
      <c r="F114" s="40"/>
      <c r="G114" s="17" t="s">
        <v>112</v>
      </c>
      <c r="H114" s="18"/>
      <c r="I114" s="18"/>
      <c r="J114" s="19"/>
      <c r="K114" s="21" t="str">
        <f>'Enter your info here'!S174</f>
        <v/>
      </c>
      <c r="L114" s="28"/>
    </row>
    <row r="115" spans="2:12">
      <c r="B115" s="40"/>
      <c r="C115" s="40"/>
      <c r="D115" s="40"/>
      <c r="E115" s="40"/>
      <c r="F115" s="40"/>
      <c r="G115" s="191" t="s">
        <v>122</v>
      </c>
      <c r="H115" s="192"/>
      <c r="I115" s="192"/>
      <c r="J115" s="16">
        <f>'Enter your info here'!L15</f>
        <v>0</v>
      </c>
      <c r="K115" s="20">
        <f>'Enter your info here'!O207</f>
        <v>0</v>
      </c>
      <c r="L115" s="15" t="e">
        <f>K114/K115</f>
        <v>#VALUE!</v>
      </c>
    </row>
    <row r="116" spans="2:12">
      <c r="B116" s="40"/>
      <c r="C116" s="40"/>
      <c r="D116" s="40"/>
      <c r="E116" s="40"/>
      <c r="F116" s="40"/>
      <c r="G116" s="191" t="s">
        <v>61</v>
      </c>
      <c r="H116" s="192"/>
      <c r="I116" s="192"/>
      <c r="J116" s="16">
        <f>'Enter your info here'!L15</f>
        <v>0</v>
      </c>
      <c r="K116" s="20">
        <f>'Enter your info here'!O208</f>
        <v>0</v>
      </c>
      <c r="L116" s="15" t="e">
        <f>K114/K116</f>
        <v>#VALUE!</v>
      </c>
    </row>
    <row r="117" spans="2:12"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</row>
    <row r="118" spans="2:12"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2:12"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</row>
    <row r="120" spans="2:12">
      <c r="B120" s="58"/>
      <c r="C120" s="40"/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2:12"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</row>
    <row r="122" spans="2:12"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2:12" ht="18">
      <c r="B123" s="40"/>
      <c r="C123" s="40"/>
      <c r="D123" s="40"/>
      <c r="E123" s="40"/>
      <c r="F123" s="40"/>
      <c r="G123" s="40"/>
      <c r="H123" s="40"/>
      <c r="I123" s="72">
        <f>'Enter your info here'!N13</f>
        <v>0</v>
      </c>
      <c r="K123" s="40"/>
      <c r="L123" s="40"/>
    </row>
    <row r="124" spans="2:12"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</row>
    <row r="125" spans="2:12"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</row>
    <row r="126" spans="2:12"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</row>
    <row r="127" spans="2:12"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</row>
    <row r="128" spans="2:12"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</row>
    <row r="129" spans="2:12" ht="21">
      <c r="B129" s="40"/>
      <c r="C129" s="40"/>
      <c r="D129" s="60" t="s">
        <v>80</v>
      </c>
      <c r="E129" s="40"/>
      <c r="F129" s="40"/>
      <c r="G129" s="40"/>
      <c r="H129" s="40"/>
      <c r="I129" s="40"/>
      <c r="J129" s="40"/>
      <c r="K129" s="40"/>
      <c r="L129" s="40"/>
    </row>
    <row r="130" spans="2:12">
      <c r="B130" s="40"/>
      <c r="C130" s="40"/>
      <c r="D130" s="3" t="s">
        <v>82</v>
      </c>
      <c r="E130" s="40"/>
      <c r="F130" s="40"/>
      <c r="G130" s="40"/>
      <c r="H130" s="40"/>
      <c r="I130" s="40"/>
      <c r="J130" s="40"/>
      <c r="K130" s="40"/>
      <c r="L130" s="40"/>
    </row>
    <row r="131" spans="2:12">
      <c r="B131" s="40"/>
      <c r="C131" s="40"/>
      <c r="D131" s="68" t="s">
        <v>31</v>
      </c>
      <c r="E131" s="58"/>
      <c r="F131" s="58"/>
      <c r="G131" s="40"/>
      <c r="H131" s="40"/>
      <c r="I131" s="40"/>
      <c r="J131" s="40"/>
      <c r="K131" s="40"/>
      <c r="L131" s="40"/>
    </row>
    <row r="132" spans="2:12"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</row>
    <row r="133" spans="2:12">
      <c r="B133" s="179" t="s">
        <v>113</v>
      </c>
      <c r="C133" s="179"/>
      <c r="D133" s="61">
        <f>'Enter your info here'!B11</f>
        <v>0</v>
      </c>
      <c r="E133" s="40"/>
      <c r="F133" s="40"/>
      <c r="G133" s="40"/>
      <c r="H133" s="40"/>
      <c r="I133" s="40"/>
      <c r="J133" s="40"/>
      <c r="K133" s="40"/>
      <c r="L133" s="40"/>
    </row>
    <row r="134" spans="2:12">
      <c r="B134" s="179" t="s">
        <v>111</v>
      </c>
      <c r="C134" s="179"/>
      <c r="D134" s="61">
        <f>'Enter your info here'!N15</f>
        <v>0</v>
      </c>
      <c r="E134" s="40"/>
      <c r="F134" s="40"/>
      <c r="G134" s="40"/>
      <c r="H134" s="40"/>
      <c r="I134" s="40"/>
      <c r="J134" s="40"/>
      <c r="K134" s="40"/>
      <c r="L134" s="40"/>
    </row>
    <row r="135" spans="2:12"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</row>
    <row r="136" spans="2:12">
      <c r="B136" s="40"/>
      <c r="C136" s="183"/>
      <c r="D136" s="184"/>
      <c r="E136" s="185"/>
      <c r="F136" s="5"/>
      <c r="G136" s="5"/>
      <c r="H136" s="5"/>
      <c r="I136" s="183" t="s">
        <v>57</v>
      </c>
      <c r="J136" s="184"/>
      <c r="K136" s="185"/>
      <c r="L136" s="6" t="s">
        <v>20</v>
      </c>
    </row>
    <row r="137" spans="2:12">
      <c r="B137" s="40"/>
      <c r="C137" s="180" t="s">
        <v>103</v>
      </c>
      <c r="D137" s="181"/>
      <c r="E137" s="182"/>
      <c r="F137" s="8" t="s">
        <v>132</v>
      </c>
      <c r="G137" s="8" t="s">
        <v>106</v>
      </c>
      <c r="H137" s="8" t="s">
        <v>115</v>
      </c>
      <c r="I137" s="7"/>
      <c r="J137" s="9" t="s">
        <v>56</v>
      </c>
      <c r="K137" s="10"/>
      <c r="L137" s="10" t="s">
        <v>21</v>
      </c>
    </row>
    <row r="138" spans="2:12">
      <c r="B138" s="4" t="s">
        <v>37</v>
      </c>
      <c r="C138" s="178" t="str">
        <f>IF('Enter your info here'!N18&lt;&gt;"",'Enter your info here'!N18,"")</f>
        <v/>
      </c>
      <c r="D138" s="178"/>
      <c r="E138" s="178"/>
      <c r="F138" s="20" t="str">
        <f>IF('Enter your info here'!N20&lt;&gt;"",'Enter your info here'!N20,"")</f>
        <v/>
      </c>
      <c r="G138" s="20" t="str">
        <f>IF('Enter your info here'!N21&lt;&gt;"",'Enter your info here'!N21,"")</f>
        <v/>
      </c>
      <c r="H138" s="20" t="str">
        <f>IF('Enter your info here'!N19&lt;&gt;"",'Enter your info here'!N19,"")</f>
        <v/>
      </c>
      <c r="I138" s="186" t="str">
        <f>'Enter your info here'!X151</f>
        <v/>
      </c>
      <c r="J138" s="187"/>
      <c r="K138" s="196"/>
      <c r="L138" s="26">
        <f>IF('Enter your info here'!X184&lt;&gt;"",'Enter your info here'!X184,"")</f>
        <v>0</v>
      </c>
    </row>
    <row r="139" spans="2:12">
      <c r="B139" s="4" t="s">
        <v>38</v>
      </c>
      <c r="C139" s="178" t="str">
        <f>IF('Enter your info here'!N26&lt;&gt;"",'Enter your info here'!N26,"")</f>
        <v/>
      </c>
      <c r="D139" s="178"/>
      <c r="E139" s="178"/>
      <c r="F139" s="20" t="str">
        <f>IF('Enter your info here'!N28&lt;&gt;"",'Enter your info here'!N28,"")</f>
        <v/>
      </c>
      <c r="G139" s="20" t="str">
        <f>IF('Enter your info here'!N29&lt;&gt;"",'Enter your info here'!N29,"")</f>
        <v/>
      </c>
      <c r="H139" s="20" t="str">
        <f>IF('Enter your info here'!N27&lt;&gt;"",'Enter your info here'!N27,"")</f>
        <v/>
      </c>
      <c r="I139" s="186" t="str">
        <f>'Enter your info here'!X152</f>
        <v/>
      </c>
      <c r="J139" s="187"/>
      <c r="K139" s="196"/>
      <c r="L139" s="26">
        <f>IF('Enter your info here'!X186&lt;&gt;"",'Enter your info here'!X186,"")</f>
        <v>0</v>
      </c>
    </row>
    <row r="140" spans="2:12">
      <c r="B140" s="4" t="s">
        <v>39</v>
      </c>
      <c r="C140" s="178" t="str">
        <f>IF('Enter your info here'!N32&lt;&gt;"",'Enter your info here'!N32,"")</f>
        <v/>
      </c>
      <c r="D140" s="178"/>
      <c r="E140" s="178"/>
      <c r="F140" s="20" t="str">
        <f>IF('Enter your info here'!N34&lt;&gt;"",'Enter your info here'!N34,"")</f>
        <v/>
      </c>
      <c r="G140" s="20" t="str">
        <f>IF('Enter your info here'!N35&lt;&gt;"",'Enter your info here'!N35,"")</f>
        <v/>
      </c>
      <c r="H140" s="20" t="str">
        <f>IF('Enter your info here'!N33&lt;&gt;"",'Enter your info here'!N33,"")</f>
        <v/>
      </c>
      <c r="I140" s="186" t="str">
        <f>'Enter your info here'!X153</f>
        <v/>
      </c>
      <c r="J140" s="187"/>
      <c r="K140" s="196"/>
      <c r="L140" s="26">
        <f>IF('Enter your info here'!X188&lt;&gt;"",'Enter your info here'!X188,"")</f>
        <v>0</v>
      </c>
    </row>
    <row r="141" spans="2:12">
      <c r="B141" s="4" t="s">
        <v>40</v>
      </c>
      <c r="C141" s="178" t="str">
        <f>IF('Enter your info here'!N38&lt;&gt;"",'Enter your info here'!N38,"")</f>
        <v/>
      </c>
      <c r="D141" s="178"/>
      <c r="E141" s="178"/>
      <c r="F141" s="20" t="str">
        <f>IF('Enter your info here'!N40&lt;&gt;"",'Enter your info here'!N40,"")</f>
        <v/>
      </c>
      <c r="G141" s="20" t="str">
        <f>IF('Enter your info here'!N41&lt;&gt;"",'Enter your info here'!N41,"")</f>
        <v/>
      </c>
      <c r="H141" s="20" t="str">
        <f>IF('Enter your info here'!N39&lt;&gt;"",'Enter your info here'!N39,"")</f>
        <v/>
      </c>
      <c r="I141" s="186" t="str">
        <f>'Enter your info here'!X154</f>
        <v/>
      </c>
      <c r="J141" s="187"/>
      <c r="K141" s="196"/>
      <c r="L141" s="26">
        <f>IF('Enter your info here'!X190&lt;&gt;"",'Enter your info here'!X190,"")</f>
        <v>0</v>
      </c>
    </row>
    <row r="142" spans="2:12">
      <c r="B142" s="40"/>
      <c r="C142" s="40"/>
      <c r="D142" s="40"/>
      <c r="E142" s="40"/>
      <c r="F142" s="40"/>
      <c r="G142" s="40"/>
      <c r="H142" s="40"/>
      <c r="I142" s="40"/>
      <c r="J142" s="62"/>
      <c r="K142" s="40"/>
      <c r="L142" s="63"/>
    </row>
    <row r="143" spans="2:12">
      <c r="B143" s="40"/>
      <c r="C143" s="38"/>
      <c r="D143" s="40"/>
      <c r="E143" s="11" t="s">
        <v>133</v>
      </c>
      <c r="F143" s="12"/>
      <c r="G143" s="12"/>
      <c r="H143" s="20">
        <f>'Enter your info here'!N44</f>
        <v>0</v>
      </c>
      <c r="I143" s="186" t="str">
        <f>'Enter your info here'!X157</f>
        <v/>
      </c>
      <c r="J143" s="187"/>
      <c r="K143" s="196"/>
      <c r="L143" s="26">
        <f>IF('Enter your info here'!X192&lt;&gt;"",'Enter your info here'!X192,"")</f>
        <v>0</v>
      </c>
    </row>
    <row r="144" spans="2:12">
      <c r="B144" s="40"/>
      <c r="C144" s="38"/>
      <c r="D144" s="40"/>
      <c r="E144" s="58"/>
      <c r="F144" s="58"/>
      <c r="G144" s="58"/>
      <c r="H144" s="64"/>
      <c r="I144" s="40"/>
      <c r="J144" s="62"/>
      <c r="K144" s="40"/>
      <c r="L144" s="65"/>
    </row>
    <row r="145" spans="2:12">
      <c r="B145" s="40"/>
      <c r="C145" s="38"/>
      <c r="D145" s="40"/>
      <c r="E145" s="11" t="s">
        <v>17</v>
      </c>
      <c r="F145" s="12"/>
      <c r="G145" s="13"/>
      <c r="H145" s="20">
        <f>'Enter your info here'!N50</f>
        <v>0</v>
      </c>
      <c r="I145" s="186" t="str">
        <f>'Enter your info here'!X160</f>
        <v/>
      </c>
      <c r="J145" s="187"/>
      <c r="K145" s="196"/>
      <c r="L145" s="26">
        <f>IF('Enter your info here'!X194&lt;&gt;"",'Enter your info here'!X194,"")</f>
        <v>0</v>
      </c>
    </row>
    <row r="146" spans="2:12">
      <c r="B146" s="40"/>
      <c r="C146" s="38"/>
      <c r="D146" s="40"/>
      <c r="E146" s="58"/>
      <c r="F146" s="58"/>
      <c r="G146" s="58"/>
      <c r="H146" s="64"/>
      <c r="I146" s="40"/>
      <c r="J146" s="62"/>
      <c r="K146" s="40"/>
      <c r="L146" s="65"/>
    </row>
    <row r="147" spans="2:12">
      <c r="B147" s="40"/>
      <c r="C147" s="38"/>
      <c r="D147" s="40"/>
      <c r="E147" s="11" t="s">
        <v>143</v>
      </c>
      <c r="F147" s="12"/>
      <c r="G147" s="13"/>
      <c r="H147" s="20">
        <f>'Enter your info here'!N53</f>
        <v>0</v>
      </c>
      <c r="I147" s="186" t="str">
        <f>'Enter your info here'!X163</f>
        <v/>
      </c>
      <c r="J147" s="187"/>
      <c r="K147" s="196"/>
      <c r="L147" s="78">
        <f>IF('Enter your info here'!X196&lt;&gt;"",'Enter your info here'!X196,"")</f>
        <v>0</v>
      </c>
    </row>
    <row r="148" spans="2:12">
      <c r="B148" s="40"/>
      <c r="C148" s="38"/>
      <c r="D148" s="40"/>
      <c r="E148" s="11" t="s">
        <v>140</v>
      </c>
      <c r="F148" s="12"/>
      <c r="G148" s="13"/>
      <c r="H148" s="20">
        <f>'Enter your info here'!N54</f>
        <v>0</v>
      </c>
      <c r="I148" s="186" t="str">
        <f>'Enter your info here'!X164</f>
        <v/>
      </c>
      <c r="J148" s="187"/>
      <c r="K148" s="187"/>
      <c r="L148" s="76"/>
    </row>
    <row r="149" spans="2:12">
      <c r="B149" s="40"/>
      <c r="C149" s="38"/>
      <c r="D149" s="40"/>
      <c r="E149" s="11" t="s">
        <v>141</v>
      </c>
      <c r="F149" s="12"/>
      <c r="G149" s="13"/>
      <c r="H149" s="20">
        <f>'Enter your info here'!N55</f>
        <v>0</v>
      </c>
      <c r="I149" s="186" t="str">
        <f>'Enter your info here'!X165</f>
        <v/>
      </c>
      <c r="J149" s="187"/>
      <c r="K149" s="196"/>
      <c r="L149" s="66"/>
    </row>
    <row r="150" spans="2:12">
      <c r="B150" s="40"/>
      <c r="C150" s="38"/>
      <c r="D150" s="40"/>
      <c r="E150" s="11" t="s">
        <v>142</v>
      </c>
      <c r="F150" s="12"/>
      <c r="G150" s="13"/>
      <c r="H150" s="20">
        <f>'Enter your info here'!N56</f>
        <v>0</v>
      </c>
      <c r="I150" s="186" t="str">
        <f>'Enter your info here'!X166</f>
        <v/>
      </c>
      <c r="J150" s="187"/>
      <c r="K150" s="196"/>
      <c r="L150" s="66"/>
    </row>
    <row r="151" spans="2:12">
      <c r="B151" s="40"/>
      <c r="C151" s="38"/>
      <c r="D151" s="40"/>
      <c r="E151" s="58"/>
      <c r="F151" s="58"/>
      <c r="G151" s="58"/>
      <c r="H151" s="64"/>
      <c r="I151" s="40"/>
      <c r="J151" s="62"/>
      <c r="K151" s="40"/>
      <c r="L151" s="65"/>
    </row>
    <row r="152" spans="2:12">
      <c r="B152" s="40"/>
      <c r="C152" s="38"/>
      <c r="D152" s="40"/>
      <c r="E152" s="11" t="s">
        <v>150</v>
      </c>
      <c r="F152" s="12"/>
      <c r="G152" s="13"/>
      <c r="H152" s="20">
        <f>'Enter your info here'!N60</f>
        <v>0</v>
      </c>
      <c r="I152" s="186" t="str">
        <f>'Enter your info here'!X169</f>
        <v/>
      </c>
      <c r="J152" s="187"/>
      <c r="K152" s="196"/>
      <c r="L152" s="26">
        <f>IF('Enter your info here'!X198&lt;&gt;"",'Enter your info here'!X198,"")</f>
        <v>0</v>
      </c>
    </row>
    <row r="153" spans="2:12">
      <c r="B153" s="40"/>
      <c r="C153" s="40"/>
      <c r="D153" s="40"/>
      <c r="E153" s="40"/>
      <c r="F153" s="40"/>
      <c r="G153" s="40"/>
      <c r="H153" s="40"/>
      <c r="I153" s="40"/>
      <c r="J153" s="62"/>
      <c r="K153" s="40"/>
      <c r="L153" s="67"/>
    </row>
    <row r="154" spans="2:12">
      <c r="B154" s="40"/>
      <c r="C154" s="40"/>
      <c r="D154" s="40"/>
      <c r="E154" s="40"/>
      <c r="F154" s="40"/>
      <c r="G154" s="17" t="s">
        <v>112</v>
      </c>
      <c r="H154" s="18"/>
      <c r="I154" s="18"/>
      <c r="J154" s="19"/>
      <c r="K154" s="21" t="str">
        <f>'Enter your info here'!X174</f>
        <v/>
      </c>
      <c r="L154" s="28"/>
    </row>
    <row r="155" spans="2:12">
      <c r="B155" s="40"/>
      <c r="C155" s="40"/>
      <c r="D155" s="40"/>
      <c r="E155" s="40"/>
      <c r="F155" s="40"/>
      <c r="G155" s="191" t="s">
        <v>122</v>
      </c>
      <c r="H155" s="192"/>
      <c r="I155" s="192"/>
      <c r="J155" s="16">
        <f>'Enter your info here'!N15</f>
        <v>0</v>
      </c>
      <c r="K155" s="20">
        <f>'Enter your info here'!U207</f>
        <v>0</v>
      </c>
      <c r="L155" s="15" t="e">
        <f>K154/K155</f>
        <v>#VALUE!</v>
      </c>
    </row>
    <row r="156" spans="2:12">
      <c r="B156" s="40"/>
      <c r="C156" s="40"/>
      <c r="D156" s="40"/>
      <c r="E156" s="40"/>
      <c r="F156" s="40"/>
      <c r="G156" s="191" t="s">
        <v>61</v>
      </c>
      <c r="H156" s="192"/>
      <c r="I156" s="192"/>
      <c r="J156" s="16">
        <f>'Enter your info here'!N15</f>
        <v>0</v>
      </c>
      <c r="K156" s="20">
        <f>'Enter your info here'!U208</f>
        <v>0</v>
      </c>
      <c r="L156" s="15" t="e">
        <f>K154/K156</f>
        <v>#VALUE!</v>
      </c>
    </row>
    <row r="157" spans="2:12"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</row>
    <row r="158" spans="2:12"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</row>
    <row r="159" spans="2:12"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</row>
    <row r="160" spans="2:12">
      <c r="B160" s="58"/>
      <c r="C160" s="40"/>
      <c r="D160" s="40"/>
      <c r="E160" s="40"/>
      <c r="F160" s="40"/>
      <c r="G160" s="40"/>
      <c r="H160" s="40"/>
      <c r="I160" s="40"/>
      <c r="J160" s="40"/>
      <c r="K160" s="40"/>
      <c r="L160" s="40"/>
    </row>
    <row r="161" spans="2:12"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</row>
    <row r="162" spans="2:12"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</row>
    <row r="163" spans="2:12" ht="18">
      <c r="B163" s="40"/>
      <c r="C163" s="40"/>
      <c r="D163" s="40"/>
      <c r="E163" s="40"/>
      <c r="F163" s="40"/>
      <c r="G163" s="40"/>
      <c r="H163" s="40"/>
      <c r="I163" s="72">
        <f>'Enter your info here'!P13</f>
        <v>0</v>
      </c>
      <c r="K163" s="40"/>
      <c r="L163" s="40"/>
    </row>
    <row r="164" spans="2:12"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</row>
    <row r="165" spans="2:12"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</row>
    <row r="166" spans="2:12"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</row>
    <row r="167" spans="2:12"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</row>
    <row r="168" spans="2:12"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</row>
    <row r="169" spans="2:12" ht="21">
      <c r="B169" s="40"/>
      <c r="C169" s="40"/>
      <c r="D169" s="60" t="s">
        <v>81</v>
      </c>
      <c r="E169" s="40"/>
      <c r="F169" s="40"/>
      <c r="G169" s="40"/>
      <c r="H169" s="40"/>
      <c r="I169" s="40"/>
      <c r="J169" s="40"/>
      <c r="K169" s="40"/>
      <c r="L169" s="40"/>
    </row>
    <row r="170" spans="2:12">
      <c r="B170" s="40"/>
      <c r="C170" s="40"/>
      <c r="D170" s="81" t="s">
        <v>82</v>
      </c>
      <c r="E170" s="40"/>
      <c r="F170" s="40"/>
      <c r="G170" s="40"/>
      <c r="H170" s="40"/>
      <c r="I170" s="40"/>
      <c r="J170" s="40"/>
      <c r="K170" s="40"/>
      <c r="L170" s="40"/>
    </row>
    <row r="171" spans="2:12">
      <c r="B171" s="40"/>
      <c r="C171" s="40"/>
      <c r="D171" s="68" t="s">
        <v>31</v>
      </c>
      <c r="E171" s="58"/>
      <c r="F171" s="58"/>
      <c r="G171" s="40"/>
      <c r="H171" s="40"/>
      <c r="I171" s="40"/>
      <c r="J171" s="40"/>
      <c r="K171" s="40"/>
      <c r="L171" s="40"/>
    </row>
    <row r="172" spans="2:12"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</row>
    <row r="173" spans="2:12">
      <c r="B173" s="179" t="s">
        <v>113</v>
      </c>
      <c r="C173" s="179"/>
      <c r="D173" s="61">
        <f>'Enter your info here'!B11</f>
        <v>0</v>
      </c>
      <c r="E173" s="40"/>
      <c r="F173" s="40"/>
      <c r="G173" s="40"/>
      <c r="H173" s="40"/>
      <c r="I173" s="40"/>
      <c r="J173" s="40"/>
      <c r="K173" s="40"/>
      <c r="L173" s="40"/>
    </row>
    <row r="174" spans="2:12">
      <c r="B174" s="179" t="s">
        <v>111</v>
      </c>
      <c r="C174" s="179"/>
      <c r="D174" s="61">
        <f>'Enter your info here'!P15</f>
        <v>0</v>
      </c>
      <c r="E174" s="40"/>
      <c r="F174" s="40"/>
      <c r="G174" s="40"/>
      <c r="H174" s="40"/>
      <c r="I174" s="40"/>
      <c r="J174" s="40"/>
      <c r="K174" s="40"/>
      <c r="L174" s="40"/>
    </row>
    <row r="175" spans="2:12"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</row>
    <row r="176" spans="2:12">
      <c r="B176" s="40"/>
      <c r="C176" s="183"/>
      <c r="D176" s="184"/>
      <c r="E176" s="185"/>
      <c r="F176" s="5"/>
      <c r="G176" s="5"/>
      <c r="H176" s="5"/>
      <c r="I176" s="183" t="s">
        <v>57</v>
      </c>
      <c r="J176" s="184"/>
      <c r="K176" s="185"/>
      <c r="L176" s="6" t="s">
        <v>20</v>
      </c>
    </row>
    <row r="177" spans="2:12">
      <c r="B177" s="40"/>
      <c r="C177" s="180" t="s">
        <v>103</v>
      </c>
      <c r="D177" s="181"/>
      <c r="E177" s="182"/>
      <c r="F177" s="8" t="s">
        <v>132</v>
      </c>
      <c r="G177" s="8" t="s">
        <v>106</v>
      </c>
      <c r="H177" s="8" t="s">
        <v>115</v>
      </c>
      <c r="I177" s="7"/>
      <c r="J177" s="9" t="s">
        <v>56</v>
      </c>
      <c r="K177" s="10"/>
      <c r="L177" s="10" t="s">
        <v>21</v>
      </c>
    </row>
    <row r="178" spans="2:12">
      <c r="B178" s="4" t="s">
        <v>37</v>
      </c>
      <c r="C178" s="178" t="str">
        <f>IF('Enter your info here'!P18&lt;&gt;"",'Enter your info here'!P18,"")</f>
        <v/>
      </c>
      <c r="D178" s="178"/>
      <c r="E178" s="178"/>
      <c r="F178" s="20" t="str">
        <f>IF('Enter your info here'!P20&lt;&gt;"",'Enter your info here'!P20,"")</f>
        <v/>
      </c>
      <c r="G178" s="20" t="str">
        <f>IF('Enter your info here'!P21&lt;&gt;"",'Enter your info here'!P21,"")</f>
        <v/>
      </c>
      <c r="H178" s="20" t="str">
        <f>IF('Enter your info here'!P19&lt;&gt;"",'Enter your info here'!P19,"")</f>
        <v/>
      </c>
      <c r="I178" s="186" t="str">
        <f>'Enter your info here'!AC151</f>
        <v/>
      </c>
      <c r="J178" s="187"/>
      <c r="K178" s="196"/>
      <c r="L178" s="26">
        <f>IF('Enter your info here'!AC184&lt;&gt;"",'Enter your info here'!AC184,"")</f>
        <v>0</v>
      </c>
    </row>
    <row r="179" spans="2:12">
      <c r="B179" s="4" t="s">
        <v>38</v>
      </c>
      <c r="C179" s="178" t="str">
        <f>IF('Enter your info here'!P26&lt;&gt;"",'Enter your info here'!P26,"")</f>
        <v/>
      </c>
      <c r="D179" s="178"/>
      <c r="E179" s="178"/>
      <c r="F179" s="20" t="str">
        <f>IF('Enter your info here'!P28&lt;&gt;"",'Enter your info here'!P28,"")</f>
        <v/>
      </c>
      <c r="G179" s="20" t="str">
        <f>IF('Enter your info here'!P29&lt;&gt;"",'Enter your info here'!P29,"")</f>
        <v/>
      </c>
      <c r="H179" s="20" t="str">
        <f>IF('Enter your info here'!P27&lt;&gt;"",'Enter your info here'!P27,"")</f>
        <v/>
      </c>
      <c r="I179" s="186" t="str">
        <f>'Enter your info here'!AC152</f>
        <v/>
      </c>
      <c r="J179" s="187"/>
      <c r="K179" s="196"/>
      <c r="L179" s="26">
        <f>IF('Enter your info here'!AC186&lt;&gt;"",'Enter your info here'!AC186,"")</f>
        <v>0</v>
      </c>
    </row>
    <row r="180" spans="2:12">
      <c r="B180" s="4" t="s">
        <v>39</v>
      </c>
      <c r="C180" s="178" t="str">
        <f>IF('Enter your info here'!P32&lt;&gt;"",'Enter your info here'!P32,"")</f>
        <v/>
      </c>
      <c r="D180" s="178"/>
      <c r="E180" s="178"/>
      <c r="F180" s="20" t="str">
        <f>IF('Enter your info here'!P34&lt;&gt;"",'Enter your info here'!P34,"")</f>
        <v/>
      </c>
      <c r="G180" s="20" t="str">
        <f>IF('Enter your info here'!P35&lt;&gt;"",'Enter your info here'!P35,"")</f>
        <v/>
      </c>
      <c r="H180" s="20" t="str">
        <f>IF('Enter your info here'!P33&lt;&gt;"",'Enter your info here'!P33,"")</f>
        <v/>
      </c>
      <c r="I180" s="186" t="str">
        <f>'Enter your info here'!AC153</f>
        <v/>
      </c>
      <c r="J180" s="187"/>
      <c r="K180" s="196"/>
      <c r="L180" s="26">
        <f>IF('Enter your info here'!AC188&lt;&gt;"",'Enter your info here'!AC188,"")</f>
        <v>0</v>
      </c>
    </row>
    <row r="181" spans="2:12">
      <c r="B181" s="4" t="s">
        <v>40</v>
      </c>
      <c r="C181" s="178" t="str">
        <f>IF('Enter your info here'!P38&lt;&gt;"",'Enter your info here'!P38,"")</f>
        <v/>
      </c>
      <c r="D181" s="178"/>
      <c r="E181" s="178"/>
      <c r="F181" s="20" t="str">
        <f>IF('Enter your info here'!P40&lt;&gt;"",'Enter your info here'!P40,"")</f>
        <v/>
      </c>
      <c r="G181" s="20" t="str">
        <f>IF('Enter your info here'!P41&lt;&gt;"",'Enter your info here'!P41,"")</f>
        <v/>
      </c>
      <c r="H181" s="20" t="str">
        <f>IF('Enter your info here'!P39&lt;&gt;"",'Enter your info here'!P39,"")</f>
        <v/>
      </c>
      <c r="I181" s="186" t="str">
        <f>'Enter your info here'!AC154</f>
        <v/>
      </c>
      <c r="J181" s="187"/>
      <c r="K181" s="196"/>
      <c r="L181" s="26">
        <f>IF('Enter your info here'!AC190&lt;&gt;"",'Enter your info here'!AC190,"")</f>
        <v>0</v>
      </c>
    </row>
    <row r="182" spans="2:12">
      <c r="B182" s="40"/>
      <c r="C182" s="40"/>
      <c r="D182" s="40"/>
      <c r="E182" s="40"/>
      <c r="F182" s="40"/>
      <c r="G182" s="40"/>
      <c r="H182" s="40"/>
      <c r="I182" s="40"/>
      <c r="J182" s="62"/>
      <c r="K182" s="40"/>
      <c r="L182" s="63"/>
    </row>
    <row r="183" spans="2:12">
      <c r="B183" s="40"/>
      <c r="C183" s="38"/>
      <c r="D183" s="40"/>
      <c r="E183" s="11" t="s">
        <v>133</v>
      </c>
      <c r="F183" s="12"/>
      <c r="G183" s="12"/>
      <c r="H183" s="20">
        <f>'Enter your info here'!P44</f>
        <v>0</v>
      </c>
      <c r="I183" s="186" t="str">
        <f>'Enter your info here'!AC157</f>
        <v/>
      </c>
      <c r="J183" s="187"/>
      <c r="K183" s="196"/>
      <c r="L183" s="26">
        <f>IF('Enter your info here'!AC192&lt;&gt;"",'Enter your info here'!AC192,"")</f>
        <v>0</v>
      </c>
    </row>
    <row r="184" spans="2:12">
      <c r="B184" s="40"/>
      <c r="C184" s="38"/>
      <c r="D184" s="40"/>
      <c r="E184" s="58"/>
      <c r="F184" s="58"/>
      <c r="G184" s="58"/>
      <c r="H184" s="64"/>
      <c r="I184" s="40"/>
      <c r="J184" s="62"/>
      <c r="K184" s="40"/>
      <c r="L184" s="65"/>
    </row>
    <row r="185" spans="2:12">
      <c r="B185" s="40"/>
      <c r="C185" s="38"/>
      <c r="D185" s="40"/>
      <c r="E185" s="11" t="s">
        <v>17</v>
      </c>
      <c r="F185" s="12"/>
      <c r="G185" s="13"/>
      <c r="H185" s="20">
        <f>'Enter your info here'!P50</f>
        <v>0</v>
      </c>
      <c r="I185" s="186" t="str">
        <f>'Enter your info here'!AC160</f>
        <v/>
      </c>
      <c r="J185" s="187"/>
      <c r="K185" s="196"/>
      <c r="L185" s="26">
        <f>IF('Enter your info here'!AC194&lt;&gt;"",'Enter your info here'!AC194,"")</f>
        <v>0</v>
      </c>
    </row>
    <row r="186" spans="2:12">
      <c r="B186" s="40"/>
      <c r="C186" s="38"/>
      <c r="D186" s="40"/>
      <c r="E186" s="58"/>
      <c r="F186" s="58"/>
      <c r="G186" s="58"/>
      <c r="H186" s="64"/>
      <c r="I186" s="40"/>
      <c r="J186" s="62"/>
      <c r="K186" s="40"/>
      <c r="L186" s="65"/>
    </row>
    <row r="187" spans="2:12">
      <c r="B187" s="40"/>
      <c r="C187" s="38"/>
      <c r="D187" s="40"/>
      <c r="E187" s="11" t="s">
        <v>143</v>
      </c>
      <c r="F187" s="12"/>
      <c r="G187" s="13"/>
      <c r="H187" s="20">
        <f>'Enter your info here'!P53</f>
        <v>0</v>
      </c>
      <c r="I187" s="186" t="str">
        <f>'Enter your info here'!AC163</f>
        <v/>
      </c>
      <c r="J187" s="187"/>
      <c r="K187" s="196"/>
      <c r="L187" s="78" t="e">
        <f>IF('Enter your info here'!AC196&lt;&gt;"",'Enter your info here'!AC196,"")</f>
        <v>#VALUE!</v>
      </c>
    </row>
    <row r="188" spans="2:12">
      <c r="B188" s="40"/>
      <c r="C188" s="38"/>
      <c r="D188" s="40"/>
      <c r="E188" s="11" t="s">
        <v>140</v>
      </c>
      <c r="F188" s="12"/>
      <c r="G188" s="13"/>
      <c r="H188" s="20">
        <f>'Enter your info here'!P54</f>
        <v>0</v>
      </c>
      <c r="I188" s="186" t="str">
        <f>'Enter your info here'!AC164</f>
        <v/>
      </c>
      <c r="J188" s="187"/>
      <c r="K188" s="187"/>
      <c r="L188" s="76"/>
    </row>
    <row r="189" spans="2:12">
      <c r="B189" s="40"/>
      <c r="C189" s="38"/>
      <c r="D189" s="40"/>
      <c r="E189" s="11" t="s">
        <v>141</v>
      </c>
      <c r="F189" s="12"/>
      <c r="G189" s="13"/>
      <c r="H189" s="20">
        <f>'Enter your info here'!P55</f>
        <v>0</v>
      </c>
      <c r="I189" s="186" t="str">
        <f>'Enter your info here'!AC165</f>
        <v/>
      </c>
      <c r="J189" s="187"/>
      <c r="K189" s="196"/>
      <c r="L189" s="66"/>
    </row>
    <row r="190" spans="2:12">
      <c r="B190" s="40"/>
      <c r="C190" s="38"/>
      <c r="D190" s="40"/>
      <c r="E190" s="11" t="s">
        <v>142</v>
      </c>
      <c r="F190" s="12"/>
      <c r="G190" s="13"/>
      <c r="H190" s="20">
        <f>'Enter your info here'!P56</f>
        <v>0</v>
      </c>
      <c r="I190" s="186" t="str">
        <f>'Enter your info here'!AC166</f>
        <v/>
      </c>
      <c r="J190" s="187"/>
      <c r="K190" s="196"/>
      <c r="L190" s="66"/>
    </row>
    <row r="191" spans="2:12">
      <c r="B191" s="40"/>
      <c r="C191" s="38"/>
      <c r="D191" s="40"/>
      <c r="E191" s="58"/>
      <c r="F191" s="58"/>
      <c r="G191" s="58"/>
      <c r="H191" s="64"/>
      <c r="I191" s="40"/>
      <c r="J191" s="62"/>
      <c r="K191" s="40"/>
      <c r="L191" s="65"/>
    </row>
    <row r="192" spans="2:12">
      <c r="B192" s="40"/>
      <c r="C192" s="38"/>
      <c r="D192" s="40"/>
      <c r="E192" s="11" t="s">
        <v>150</v>
      </c>
      <c r="F192" s="12"/>
      <c r="G192" s="13"/>
      <c r="H192" s="20">
        <f>'Enter your info here'!P60</f>
        <v>0</v>
      </c>
      <c r="I192" s="186" t="str">
        <f>'Enter your info here'!AC169</f>
        <v/>
      </c>
      <c r="J192" s="187"/>
      <c r="K192" s="196"/>
      <c r="L192" s="26">
        <f>IF('Enter your info here'!AC198&lt;&gt;"",'Enter your info here'!AC198,"")</f>
        <v>0</v>
      </c>
    </row>
    <row r="193" spans="2:12">
      <c r="B193" s="40"/>
      <c r="C193" s="40"/>
      <c r="D193" s="40"/>
      <c r="E193" s="40"/>
      <c r="F193" s="40"/>
      <c r="G193" s="40"/>
      <c r="H193" s="40"/>
      <c r="I193" s="40"/>
      <c r="J193" s="62"/>
      <c r="K193" s="40"/>
      <c r="L193" s="67"/>
    </row>
    <row r="194" spans="2:12">
      <c r="B194" s="40"/>
      <c r="C194" s="40"/>
      <c r="D194" s="40"/>
      <c r="E194" s="40"/>
      <c r="F194" s="40"/>
      <c r="G194" s="17" t="s">
        <v>112</v>
      </c>
      <c r="H194" s="18"/>
      <c r="I194" s="18"/>
      <c r="J194" s="19"/>
      <c r="K194" s="21" t="str">
        <f>'Enter your info here'!AC174</f>
        <v/>
      </c>
      <c r="L194" s="28"/>
    </row>
    <row r="195" spans="2:12">
      <c r="B195" s="40"/>
      <c r="C195" s="40"/>
      <c r="D195" s="40"/>
      <c r="E195" s="40"/>
      <c r="F195" s="40"/>
      <c r="G195" s="191" t="s">
        <v>122</v>
      </c>
      <c r="H195" s="192"/>
      <c r="I195" s="192"/>
      <c r="J195" s="16">
        <f>'Enter your info here'!P15</f>
        <v>0</v>
      </c>
      <c r="K195" s="20">
        <f>'Enter your info here'!AA207</f>
        <v>0</v>
      </c>
      <c r="L195" s="15" t="e">
        <f>K194/K195</f>
        <v>#VALUE!</v>
      </c>
    </row>
    <row r="196" spans="2:12">
      <c r="B196" s="40"/>
      <c r="C196" s="40"/>
      <c r="D196" s="40"/>
      <c r="E196" s="40"/>
      <c r="F196" s="40"/>
      <c r="G196" s="191" t="s">
        <v>61</v>
      </c>
      <c r="H196" s="192"/>
      <c r="I196" s="192"/>
      <c r="J196" s="16">
        <f>'Enter your info here'!P15</f>
        <v>0</v>
      </c>
      <c r="K196" s="20">
        <f>'Enter your info here'!AA208</f>
        <v>0</v>
      </c>
      <c r="L196" s="15" t="e">
        <f>K194/K196</f>
        <v>#VALUE!</v>
      </c>
    </row>
    <row r="197" spans="2:12"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</row>
    <row r="198" spans="2:12"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</row>
    <row r="199" spans="2:12"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</row>
  </sheetData>
  <sheetProtection sheet="1"/>
  <mergeCells count="110">
    <mergeCell ref="I181:K181"/>
    <mergeCell ref="G195:I195"/>
    <mergeCell ref="C180:E180"/>
    <mergeCell ref="C181:E181"/>
    <mergeCell ref="G196:I196"/>
    <mergeCell ref="I183:K183"/>
    <mergeCell ref="I185:K185"/>
    <mergeCell ref="I187:K187"/>
    <mergeCell ref="I189:K189"/>
    <mergeCell ref="I190:K190"/>
    <mergeCell ref="I192:K192"/>
    <mergeCell ref="B133:C133"/>
    <mergeCell ref="B134:C134"/>
    <mergeCell ref="I136:K136"/>
    <mergeCell ref="I138:K138"/>
    <mergeCell ref="B173:C173"/>
    <mergeCell ref="I139:K139"/>
    <mergeCell ref="I140:K140"/>
    <mergeCell ref="I141:K141"/>
    <mergeCell ref="I143:K143"/>
    <mergeCell ref="G115:I115"/>
    <mergeCell ref="G116:I116"/>
    <mergeCell ref="I148:K148"/>
    <mergeCell ref="I145:K145"/>
    <mergeCell ref="G155:I155"/>
    <mergeCell ref="G156:I156"/>
    <mergeCell ref="I147:K147"/>
    <mergeCell ref="I149:K149"/>
    <mergeCell ref="I150:K150"/>
    <mergeCell ref="I96:K96"/>
    <mergeCell ref="I98:K98"/>
    <mergeCell ref="I99:K99"/>
    <mergeCell ref="I100:K100"/>
    <mergeCell ref="I101:K101"/>
    <mergeCell ref="I180:K180"/>
    <mergeCell ref="I152:K152"/>
    <mergeCell ref="I176:K176"/>
    <mergeCell ref="I178:K178"/>
    <mergeCell ref="I179:K179"/>
    <mergeCell ref="I103:K103"/>
    <mergeCell ref="I105:K105"/>
    <mergeCell ref="I56:K56"/>
    <mergeCell ref="I67:K67"/>
    <mergeCell ref="I112:K112"/>
    <mergeCell ref="I107:K107"/>
    <mergeCell ref="I109:K109"/>
    <mergeCell ref="I110:K110"/>
    <mergeCell ref="I70:K70"/>
    <mergeCell ref="I72:K72"/>
    <mergeCell ref="G75:I75"/>
    <mergeCell ref="G76:I76"/>
    <mergeCell ref="I30:K30"/>
    <mergeCell ref="B53:C53"/>
    <mergeCell ref="B54:C54"/>
    <mergeCell ref="B93:C93"/>
    <mergeCell ref="I59:K59"/>
    <mergeCell ref="I60:K60"/>
    <mergeCell ref="I58:K58"/>
    <mergeCell ref="I69:K69"/>
    <mergeCell ref="I63:K63"/>
    <mergeCell ref="I65:K65"/>
    <mergeCell ref="I33:K33"/>
    <mergeCell ref="I21:K21"/>
    <mergeCell ref="I22:K22"/>
    <mergeCell ref="G37:I37"/>
    <mergeCell ref="I61:K61"/>
    <mergeCell ref="B15:C15"/>
    <mergeCell ref="I17:K17"/>
    <mergeCell ref="I24:K24"/>
    <mergeCell ref="I26:K26"/>
    <mergeCell ref="I28:K28"/>
    <mergeCell ref="I108:K108"/>
    <mergeCell ref="I29:K29"/>
    <mergeCell ref="I68:K68"/>
    <mergeCell ref="C21:E21"/>
    <mergeCell ref="C22:E22"/>
    <mergeCell ref="I188:K188"/>
    <mergeCell ref="B14:C14"/>
    <mergeCell ref="I19:K19"/>
    <mergeCell ref="I20:K20"/>
    <mergeCell ref="G36:I36"/>
    <mergeCell ref="I31:K31"/>
    <mergeCell ref="C18:E18"/>
    <mergeCell ref="C17:E17"/>
    <mergeCell ref="C19:E19"/>
    <mergeCell ref="C20:E20"/>
    <mergeCell ref="C57:E57"/>
    <mergeCell ref="C97:E97"/>
    <mergeCell ref="C137:E137"/>
    <mergeCell ref="C177:E177"/>
    <mergeCell ref="C56:E56"/>
    <mergeCell ref="C96:E96"/>
    <mergeCell ref="C136:E136"/>
    <mergeCell ref="C176:E176"/>
    <mergeCell ref="C58:E58"/>
    <mergeCell ref="C59:E59"/>
    <mergeCell ref="C60:E60"/>
    <mergeCell ref="C61:E61"/>
    <mergeCell ref="C98:E98"/>
    <mergeCell ref="C99:E99"/>
    <mergeCell ref="C100:E100"/>
    <mergeCell ref="C101:E101"/>
    <mergeCell ref="B94:C94"/>
    <mergeCell ref="C138:E138"/>
    <mergeCell ref="C139:E139"/>
    <mergeCell ref="C140:E140"/>
    <mergeCell ref="C141:E141"/>
    <mergeCell ref="C178:E178"/>
    <mergeCell ref="C179:E179"/>
    <mergeCell ref="B174:C174"/>
  </mergeCells>
  <phoneticPr fontId="1" type="noConversion"/>
  <pageMargins left="0.75" right="0.75" top="0.56999999999999995" bottom="0.64" header="0.5" footer="0.5"/>
  <pageSetup scale="88" fitToWidth="5" fitToHeight="5" orientation="landscape" horizontalDpi="360" verticalDpi="360"/>
  <rowBreaks count="4" manualBreakCount="4">
    <brk id="39" max="12" man="1"/>
    <brk id="78" max="12" man="1"/>
    <brk id="118" max="12" man="1"/>
    <brk id="158" max="12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3" enableFormatConditionsCalculation="0">
    <tabColor rgb="FFFF0000"/>
  </sheetPr>
  <dimension ref="A1:Q239"/>
  <sheetViews>
    <sheetView topLeftCell="A127" zoomScaleSheetLayoutView="70" workbookViewId="0">
      <selection activeCell="C83" sqref="C83:F84"/>
    </sheetView>
  </sheetViews>
  <sheetFormatPr baseColWidth="10" defaultColWidth="8.83203125" defaultRowHeight="12" x14ac:dyDescent="0"/>
  <cols>
    <col min="1" max="1" width="3.33203125" customWidth="1"/>
    <col min="2" max="2" width="4.83203125" customWidth="1"/>
    <col min="4" max="4" width="14.1640625" customWidth="1"/>
    <col min="7" max="7" width="4.5" customWidth="1"/>
    <col min="8" max="8" width="14" customWidth="1"/>
    <col min="14" max="14" width="2.6640625" customWidth="1"/>
    <col min="15" max="15" width="14.6640625" customWidth="1"/>
    <col min="16" max="16" width="3.83203125" customWidth="1"/>
  </cols>
  <sheetData>
    <row r="1" spans="1:17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">
      <c r="A2" s="40"/>
      <c r="B2" s="82" t="s">
        <v>72</v>
      </c>
      <c r="C2" s="52"/>
      <c r="D2" s="52"/>
      <c r="E2" s="52"/>
      <c r="F2" s="52"/>
      <c r="G2" s="52"/>
      <c r="H2" s="40"/>
      <c r="I2" s="40"/>
      <c r="J2" s="38"/>
      <c r="K2" s="40"/>
      <c r="L2" s="53">
        <f>'Enter your info here'!H13</f>
        <v>0</v>
      </c>
      <c r="M2" s="38"/>
      <c r="N2" s="40"/>
      <c r="O2" s="40"/>
      <c r="P2" s="40"/>
      <c r="Q2" s="40"/>
    </row>
    <row r="3" spans="1:17" ht="18">
      <c r="A3" s="40"/>
      <c r="B3" s="207">
        <f>'Enter your info here'!B11</f>
        <v>0</v>
      </c>
      <c r="C3" s="207"/>
      <c r="D3" s="207"/>
      <c r="E3" s="207"/>
      <c r="F3" s="54"/>
      <c r="G3" s="54"/>
      <c r="H3" s="40"/>
      <c r="I3" s="40"/>
      <c r="J3" s="38"/>
      <c r="K3" s="38"/>
      <c r="L3" s="38"/>
      <c r="M3" s="38"/>
      <c r="N3" s="40"/>
      <c r="O3" s="40"/>
      <c r="P3" s="40"/>
      <c r="Q3" s="40"/>
    </row>
    <row r="4" spans="1:17">
      <c r="A4" s="40"/>
      <c r="B4" s="40"/>
      <c r="C4" s="55"/>
      <c r="D4" s="55"/>
      <c r="E4" s="55"/>
      <c r="F4" s="55"/>
      <c r="G4" s="56"/>
      <c r="H4" s="40"/>
      <c r="I4" s="40"/>
      <c r="J4" s="38"/>
      <c r="K4" s="38"/>
      <c r="L4" s="38"/>
      <c r="M4" s="38"/>
      <c r="N4" s="40"/>
      <c r="O4" s="40"/>
      <c r="P4" s="40"/>
      <c r="Q4" s="40"/>
    </row>
    <row r="5" spans="1:17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>
      <c r="A20" s="40"/>
      <c r="C20" s="40"/>
      <c r="D20" s="206" t="s">
        <v>6</v>
      </c>
      <c r="E20" s="206"/>
      <c r="F20" s="203" t="s">
        <v>7</v>
      </c>
      <c r="G20" s="203"/>
      <c r="H20" s="203"/>
      <c r="I20" s="203"/>
      <c r="J20" s="203"/>
      <c r="K20" s="57"/>
      <c r="L20" s="57"/>
      <c r="M20" s="57"/>
      <c r="N20" s="57"/>
      <c r="O20" s="57"/>
      <c r="P20" s="40"/>
      <c r="Q20" s="40"/>
    </row>
    <row r="21" spans="1:17">
      <c r="A21" s="40"/>
      <c r="B21" s="40"/>
      <c r="C21" s="40"/>
      <c r="D21" s="40"/>
      <c r="E21" s="40"/>
      <c r="F21" s="40"/>
      <c r="G21" s="40"/>
      <c r="H21" s="40"/>
      <c r="I21" s="40"/>
      <c r="J21" s="57"/>
      <c r="K21" s="57"/>
      <c r="L21" s="57"/>
      <c r="M21" s="57"/>
      <c r="N21" s="57"/>
      <c r="O21" s="57"/>
      <c r="P21" s="40"/>
      <c r="Q21" s="40"/>
    </row>
    <row r="22" spans="1:17">
      <c r="A22" s="40"/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4"/>
      <c r="Q22" s="40"/>
    </row>
    <row r="23" spans="1:17" ht="17">
      <c r="A23" s="40"/>
      <c r="B23" s="45" t="s">
        <v>76</v>
      </c>
      <c r="C23" s="40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41"/>
      <c r="Q23" s="40"/>
    </row>
    <row r="24" spans="1:17">
      <c r="A24" s="40"/>
      <c r="B24" s="46" t="s">
        <v>100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41"/>
      <c r="Q24" s="40"/>
    </row>
    <row r="25" spans="1:17">
      <c r="A25" s="40"/>
      <c r="B25" s="46" t="s">
        <v>99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41"/>
      <c r="Q25" s="40"/>
    </row>
    <row r="26" spans="1:17">
      <c r="A26" s="40"/>
      <c r="B26" s="46" t="s">
        <v>98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41"/>
      <c r="Q26" s="40"/>
    </row>
    <row r="27" spans="1:17">
      <c r="A27" s="41"/>
      <c r="B27" s="209" t="s">
        <v>36</v>
      </c>
      <c r="C27" s="221"/>
      <c r="D27" s="221"/>
      <c r="E27" s="221"/>
      <c r="F27" s="221"/>
      <c r="G27" s="221"/>
      <c r="H27" s="221"/>
      <c r="I27" s="221"/>
      <c r="J27" s="221"/>
      <c r="K27" s="221"/>
      <c r="L27" s="38"/>
      <c r="M27" s="38"/>
      <c r="N27" s="38"/>
      <c r="O27" s="38"/>
      <c r="P27" s="41"/>
      <c r="Q27" s="40"/>
    </row>
    <row r="28" spans="1:17">
      <c r="A28" s="40"/>
      <c r="B28" s="4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41"/>
      <c r="Q28" s="40"/>
    </row>
    <row r="29" spans="1:17">
      <c r="A29" s="40"/>
      <c r="B29" s="4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41"/>
      <c r="Q29" s="40"/>
    </row>
    <row r="30" spans="1:17">
      <c r="A30" s="40"/>
      <c r="B30" s="47"/>
      <c r="C30" s="37" t="s">
        <v>25</v>
      </c>
      <c r="D30" s="38"/>
      <c r="E30" s="38"/>
      <c r="F30" s="38"/>
      <c r="G30" s="38"/>
      <c r="H30" s="37" t="s">
        <v>26</v>
      </c>
      <c r="I30" s="38"/>
      <c r="J30" s="37" t="s">
        <v>25</v>
      </c>
      <c r="K30" s="38"/>
      <c r="L30" s="38"/>
      <c r="M30" s="38"/>
      <c r="N30" s="38"/>
      <c r="O30" s="37" t="s">
        <v>26</v>
      </c>
      <c r="P30" s="41"/>
      <c r="Q30" s="40"/>
    </row>
    <row r="31" spans="1:17">
      <c r="A31" s="40"/>
      <c r="B31" s="36"/>
      <c r="C31" s="197"/>
      <c r="D31" s="198"/>
      <c r="E31" s="198"/>
      <c r="F31" s="199"/>
      <c r="G31" s="38"/>
      <c r="H31" s="204"/>
      <c r="I31" s="38"/>
      <c r="J31" s="197"/>
      <c r="K31" s="198"/>
      <c r="L31" s="198"/>
      <c r="M31" s="199"/>
      <c r="N31" s="38"/>
      <c r="O31" s="204"/>
      <c r="P31" s="41"/>
      <c r="Q31" s="40"/>
    </row>
    <row r="32" spans="1:17">
      <c r="A32" s="40"/>
      <c r="B32" s="47">
        <v>1</v>
      </c>
      <c r="C32" s="200"/>
      <c r="D32" s="201"/>
      <c r="E32" s="201"/>
      <c r="F32" s="202"/>
      <c r="G32" s="40"/>
      <c r="H32" s="205"/>
      <c r="I32" s="37">
        <v>4</v>
      </c>
      <c r="J32" s="200"/>
      <c r="K32" s="201"/>
      <c r="L32" s="201"/>
      <c r="M32" s="202"/>
      <c r="N32" s="38"/>
      <c r="O32" s="205"/>
      <c r="P32" s="41"/>
      <c r="Q32" s="40"/>
    </row>
    <row r="33" spans="1:17">
      <c r="A33" s="40"/>
      <c r="B33" s="36"/>
      <c r="C33" s="38"/>
      <c r="D33" s="38"/>
      <c r="E33" s="38"/>
      <c r="F33" s="38"/>
      <c r="G33" s="40"/>
      <c r="H33" s="38"/>
      <c r="I33" s="38"/>
      <c r="J33" s="38"/>
      <c r="K33" s="38"/>
      <c r="L33" s="38"/>
      <c r="M33" s="38"/>
      <c r="N33" s="38"/>
      <c r="O33" s="38"/>
      <c r="P33" s="41"/>
      <c r="Q33" s="40"/>
    </row>
    <row r="34" spans="1:17">
      <c r="A34" s="40"/>
      <c r="B34" s="36"/>
      <c r="C34" s="197"/>
      <c r="D34" s="198"/>
      <c r="E34" s="198"/>
      <c r="F34" s="199"/>
      <c r="G34" s="40"/>
      <c r="H34" s="204"/>
      <c r="I34" s="38"/>
      <c r="J34" s="197"/>
      <c r="K34" s="198"/>
      <c r="L34" s="198"/>
      <c r="M34" s="199"/>
      <c r="N34" s="38"/>
      <c r="O34" s="204"/>
      <c r="P34" s="41"/>
      <c r="Q34" s="40"/>
    </row>
    <row r="35" spans="1:17">
      <c r="A35" s="40"/>
      <c r="B35" s="47">
        <v>2</v>
      </c>
      <c r="C35" s="200"/>
      <c r="D35" s="201"/>
      <c r="E35" s="201"/>
      <c r="F35" s="202"/>
      <c r="G35" s="40"/>
      <c r="H35" s="205"/>
      <c r="I35" s="37">
        <v>5</v>
      </c>
      <c r="J35" s="200"/>
      <c r="K35" s="201"/>
      <c r="L35" s="201"/>
      <c r="M35" s="202"/>
      <c r="N35" s="38"/>
      <c r="O35" s="205"/>
      <c r="P35" s="41"/>
      <c r="Q35" s="40"/>
    </row>
    <row r="36" spans="1:17">
      <c r="A36" s="40"/>
      <c r="B36" s="36"/>
      <c r="C36" s="38"/>
      <c r="D36" s="38"/>
      <c r="E36" s="38"/>
      <c r="F36" s="38"/>
      <c r="G36" s="40"/>
      <c r="H36" s="38"/>
      <c r="I36" s="38"/>
      <c r="J36" s="38"/>
      <c r="K36" s="38"/>
      <c r="L36" s="38"/>
      <c r="M36" s="38"/>
      <c r="N36" s="38"/>
      <c r="O36" s="38"/>
      <c r="P36" s="41"/>
      <c r="Q36" s="40"/>
    </row>
    <row r="37" spans="1:17">
      <c r="A37" s="40"/>
      <c r="B37" s="36"/>
      <c r="C37" s="197"/>
      <c r="D37" s="198"/>
      <c r="E37" s="198"/>
      <c r="F37" s="199"/>
      <c r="G37" s="40"/>
      <c r="H37" s="204"/>
      <c r="I37" s="38"/>
      <c r="J37" s="197"/>
      <c r="K37" s="198"/>
      <c r="L37" s="198"/>
      <c r="M37" s="199"/>
      <c r="N37" s="38"/>
      <c r="O37" s="204"/>
      <c r="P37" s="41"/>
      <c r="Q37" s="40"/>
    </row>
    <row r="38" spans="1:17">
      <c r="A38" s="40"/>
      <c r="B38" s="47">
        <v>3</v>
      </c>
      <c r="C38" s="200"/>
      <c r="D38" s="201"/>
      <c r="E38" s="201"/>
      <c r="F38" s="202"/>
      <c r="G38" s="40"/>
      <c r="H38" s="205"/>
      <c r="I38" s="37">
        <v>6</v>
      </c>
      <c r="J38" s="200"/>
      <c r="K38" s="201"/>
      <c r="L38" s="201"/>
      <c r="M38" s="202"/>
      <c r="N38" s="38"/>
      <c r="O38" s="205"/>
      <c r="P38" s="41"/>
      <c r="Q38" s="40"/>
    </row>
    <row r="39" spans="1:17">
      <c r="A39" s="40"/>
      <c r="B39" s="36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41"/>
      <c r="Q39" s="40"/>
    </row>
    <row r="40" spans="1:17">
      <c r="A40" s="40"/>
      <c r="B40" s="36"/>
      <c r="C40" s="37" t="s">
        <v>136</v>
      </c>
      <c r="D40" s="38"/>
      <c r="E40" s="69" t="str">
        <f>'Enter your info here'!$I$174</f>
        <v/>
      </c>
      <c r="F40" s="38"/>
      <c r="G40" s="40"/>
      <c r="H40" s="38"/>
      <c r="I40" s="38"/>
      <c r="J40" s="38"/>
      <c r="K40" s="38"/>
      <c r="L40" s="38"/>
      <c r="M40" s="38"/>
      <c r="N40" s="38"/>
      <c r="O40" s="38"/>
      <c r="P40" s="41"/>
      <c r="Q40" s="40"/>
    </row>
    <row r="41" spans="1:17" s="40" customFormat="1">
      <c r="B41" s="36"/>
      <c r="C41" s="37"/>
      <c r="D41" s="38"/>
      <c r="E41" s="39"/>
      <c r="F41" s="38"/>
      <c r="H41" s="38"/>
      <c r="I41" s="38"/>
      <c r="J41" s="38"/>
      <c r="K41" s="38"/>
      <c r="L41" s="38"/>
      <c r="M41" s="38"/>
      <c r="N41" s="38"/>
      <c r="O41" s="38"/>
      <c r="P41" s="41"/>
    </row>
    <row r="42" spans="1:17">
      <c r="A42" s="40"/>
      <c r="B42" s="36"/>
      <c r="C42" s="37" t="s">
        <v>135</v>
      </c>
      <c r="D42" s="38"/>
      <c r="E42" s="35">
        <f>SUM(H31,H34,H37,O31,O34,O37)</f>
        <v>0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41"/>
      <c r="Q42" s="40"/>
    </row>
    <row r="43" spans="1:17">
      <c r="A43" s="40"/>
      <c r="B43" s="36"/>
      <c r="C43" s="38"/>
      <c r="D43" s="38"/>
      <c r="E43" s="34"/>
      <c r="F43" s="38"/>
      <c r="G43" s="38"/>
      <c r="H43" s="80"/>
      <c r="I43" s="38"/>
      <c r="J43" s="38"/>
      <c r="K43" s="38"/>
      <c r="L43" s="38"/>
      <c r="M43" s="38"/>
      <c r="N43" s="38"/>
      <c r="O43" s="38"/>
      <c r="P43" s="41"/>
      <c r="Q43" s="40"/>
    </row>
    <row r="44" spans="1:17">
      <c r="A44" s="40"/>
      <c r="B44" s="36"/>
      <c r="C44" s="37" t="s">
        <v>134</v>
      </c>
      <c r="D44" s="38"/>
      <c r="E44" s="79" t="e">
        <f>'Enter your info here'!$I$174*0.1</f>
        <v>#VALUE!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41"/>
      <c r="Q44" s="40"/>
    </row>
    <row r="45" spans="1:17">
      <c r="A45" s="40"/>
      <c r="B45" s="50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40"/>
    </row>
    <row r="46" spans="1:17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ht="18">
      <c r="A48" s="40"/>
      <c r="B48" s="82" t="s">
        <v>34</v>
      </c>
      <c r="C48" s="52"/>
      <c r="D48" s="52"/>
      <c r="E48" s="52"/>
      <c r="F48" s="52"/>
      <c r="G48" s="52"/>
      <c r="H48" s="40"/>
      <c r="I48" s="40"/>
      <c r="J48" s="38"/>
      <c r="K48" s="40"/>
      <c r="L48" s="53">
        <f>'Enter your info here'!J13</f>
        <v>0</v>
      </c>
      <c r="M48" s="38"/>
      <c r="N48" s="40"/>
      <c r="O48" s="40"/>
      <c r="P48" s="40"/>
      <c r="Q48" s="40"/>
    </row>
    <row r="49" spans="1:17" ht="18">
      <c r="A49" s="40"/>
      <c r="B49" s="207">
        <f>'Enter your info here'!B11</f>
        <v>0</v>
      </c>
      <c r="C49" s="207"/>
      <c r="D49" s="207"/>
      <c r="E49" s="207"/>
      <c r="F49" s="54"/>
      <c r="G49" s="54"/>
      <c r="H49" s="40"/>
      <c r="I49" s="40"/>
      <c r="J49" s="38"/>
      <c r="K49" s="38"/>
      <c r="L49" s="38"/>
      <c r="M49" s="38"/>
      <c r="N49" s="40"/>
      <c r="O49" s="40"/>
      <c r="P49" s="40"/>
      <c r="Q49" s="40"/>
    </row>
    <row r="50" spans="1:17">
      <c r="A50" s="40"/>
      <c r="B50" s="40"/>
      <c r="C50" s="55"/>
      <c r="D50" s="55"/>
      <c r="E50" s="55"/>
      <c r="F50" s="55"/>
      <c r="G50" s="56"/>
      <c r="H50" s="40"/>
      <c r="I50" s="40"/>
      <c r="J50" s="38"/>
      <c r="K50" s="38"/>
      <c r="L50" s="38"/>
      <c r="M50" s="38"/>
      <c r="N50" s="40"/>
      <c r="O50" s="40"/>
      <c r="P50" s="40"/>
      <c r="Q50" s="40"/>
    </row>
    <row r="51" spans="1:17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</row>
    <row r="52" spans="1:17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1:17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7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7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7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17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</row>
    <row r="61" spans="1:17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</row>
    <row r="62" spans="1:17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</row>
    <row r="64" spans="1:17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</row>
    <row r="65" spans="1:17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</row>
    <row r="66" spans="1:17">
      <c r="A66" s="40"/>
      <c r="B66" s="57"/>
      <c r="C66" s="40"/>
      <c r="D66" s="206" t="s">
        <v>6</v>
      </c>
      <c r="E66" s="206"/>
      <c r="F66" s="203" t="s">
        <v>7</v>
      </c>
      <c r="G66" s="203"/>
      <c r="H66" s="203"/>
      <c r="I66" s="203"/>
      <c r="J66" s="203"/>
      <c r="K66" s="40"/>
      <c r="L66" s="40"/>
      <c r="M66" s="40"/>
      <c r="N66" s="40"/>
      <c r="O66" s="40"/>
      <c r="P66" s="40"/>
      <c r="Q66" s="40"/>
    </row>
    <row r="67" spans="1:17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1:17">
      <c r="A68" s="40"/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4"/>
      <c r="Q68" s="40"/>
    </row>
    <row r="69" spans="1:17" ht="17">
      <c r="A69" s="40"/>
      <c r="B69" s="45" t="s">
        <v>76</v>
      </c>
      <c r="C69" s="40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41"/>
      <c r="Q69" s="40"/>
    </row>
    <row r="70" spans="1:17">
      <c r="A70" s="40"/>
      <c r="B70" s="46" t="s">
        <v>100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41"/>
      <c r="Q70" s="40"/>
    </row>
    <row r="71" spans="1:17">
      <c r="A71" s="40"/>
      <c r="B71" s="46" t="s">
        <v>99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41"/>
      <c r="Q71" s="40"/>
    </row>
    <row r="72" spans="1:17">
      <c r="A72" s="40"/>
      <c r="B72" s="46" t="s">
        <v>98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41"/>
      <c r="Q72" s="40"/>
    </row>
    <row r="73" spans="1:17">
      <c r="A73" s="40"/>
      <c r="B73" s="208" t="s">
        <v>36</v>
      </c>
      <c r="C73" s="209"/>
      <c r="D73" s="209"/>
      <c r="E73" s="209"/>
      <c r="F73" s="209"/>
      <c r="G73" s="209"/>
      <c r="H73" s="209"/>
      <c r="I73" s="209"/>
      <c r="J73" s="209"/>
      <c r="K73" s="209"/>
      <c r="L73" s="38"/>
      <c r="M73" s="38"/>
      <c r="N73" s="38"/>
      <c r="O73" s="38"/>
      <c r="P73" s="41"/>
      <c r="Q73" s="40"/>
    </row>
    <row r="74" spans="1:17">
      <c r="A74" s="40"/>
      <c r="B74" s="47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41"/>
      <c r="Q74" s="40"/>
    </row>
    <row r="75" spans="1:17">
      <c r="A75" s="40"/>
      <c r="B75" s="47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41"/>
      <c r="Q75" s="40"/>
    </row>
    <row r="76" spans="1:17">
      <c r="A76" s="40"/>
      <c r="B76" s="47"/>
      <c r="C76" s="37" t="s">
        <v>25</v>
      </c>
      <c r="D76" s="38"/>
      <c r="E76" s="38"/>
      <c r="F76" s="38"/>
      <c r="G76" s="38"/>
      <c r="H76" s="37" t="s">
        <v>26</v>
      </c>
      <c r="I76" s="38"/>
      <c r="J76" s="37" t="s">
        <v>25</v>
      </c>
      <c r="K76" s="38"/>
      <c r="L76" s="38"/>
      <c r="M76" s="38"/>
      <c r="N76" s="38"/>
      <c r="O76" s="37" t="s">
        <v>26</v>
      </c>
      <c r="P76" s="41"/>
      <c r="Q76" s="40"/>
    </row>
    <row r="77" spans="1:17">
      <c r="A77" s="40"/>
      <c r="B77" s="36"/>
      <c r="C77" s="210"/>
      <c r="D77" s="211"/>
      <c r="E77" s="211"/>
      <c r="F77" s="212"/>
      <c r="G77" s="38"/>
      <c r="H77" s="204"/>
      <c r="I77" s="38"/>
      <c r="J77" s="210"/>
      <c r="K77" s="211"/>
      <c r="L77" s="211"/>
      <c r="M77" s="212"/>
      <c r="N77" s="38"/>
      <c r="O77" s="204"/>
      <c r="P77" s="41"/>
      <c r="Q77" s="40"/>
    </row>
    <row r="78" spans="1:17">
      <c r="A78" s="40"/>
      <c r="B78" s="47">
        <v>1</v>
      </c>
      <c r="C78" s="213"/>
      <c r="D78" s="214"/>
      <c r="E78" s="214"/>
      <c r="F78" s="215"/>
      <c r="G78" s="40"/>
      <c r="H78" s="205"/>
      <c r="I78" s="37">
        <v>4</v>
      </c>
      <c r="J78" s="213"/>
      <c r="K78" s="214"/>
      <c r="L78" s="214"/>
      <c r="M78" s="215"/>
      <c r="N78" s="38"/>
      <c r="O78" s="205"/>
      <c r="P78" s="41"/>
      <c r="Q78" s="40"/>
    </row>
    <row r="79" spans="1:17">
      <c r="A79" s="40"/>
      <c r="B79" s="36"/>
      <c r="C79" s="38"/>
      <c r="D79" s="38"/>
      <c r="E79" s="38"/>
      <c r="F79" s="38"/>
      <c r="G79" s="40"/>
      <c r="H79" s="38"/>
      <c r="I79" s="38"/>
      <c r="J79" s="38"/>
      <c r="K79" s="38"/>
      <c r="L79" s="38"/>
      <c r="M79" s="38"/>
      <c r="N79" s="38"/>
      <c r="O79" s="38"/>
      <c r="P79" s="41"/>
      <c r="Q79" s="40"/>
    </row>
    <row r="80" spans="1:17">
      <c r="A80" s="40"/>
      <c r="B80" s="36"/>
      <c r="C80" s="210"/>
      <c r="D80" s="211"/>
      <c r="E80" s="211"/>
      <c r="F80" s="212"/>
      <c r="G80" s="40"/>
      <c r="H80" s="204"/>
      <c r="I80" s="38"/>
      <c r="J80" s="210"/>
      <c r="K80" s="211"/>
      <c r="L80" s="211"/>
      <c r="M80" s="212"/>
      <c r="N80" s="38"/>
      <c r="O80" s="204"/>
      <c r="P80" s="41"/>
      <c r="Q80" s="40"/>
    </row>
    <row r="81" spans="1:17">
      <c r="A81" s="40"/>
      <c r="B81" s="47">
        <v>2</v>
      </c>
      <c r="C81" s="213"/>
      <c r="D81" s="214"/>
      <c r="E81" s="214"/>
      <c r="F81" s="215"/>
      <c r="G81" s="40"/>
      <c r="H81" s="205"/>
      <c r="I81" s="37">
        <v>5</v>
      </c>
      <c r="J81" s="213"/>
      <c r="K81" s="214"/>
      <c r="L81" s="214"/>
      <c r="M81" s="215"/>
      <c r="N81" s="38"/>
      <c r="O81" s="205"/>
      <c r="P81" s="41"/>
      <c r="Q81" s="40"/>
    </row>
    <row r="82" spans="1:17">
      <c r="A82" s="40"/>
      <c r="B82" s="36"/>
      <c r="C82" s="38"/>
      <c r="D82" s="38"/>
      <c r="E82" s="38"/>
      <c r="F82" s="38"/>
      <c r="G82" s="40"/>
      <c r="H82" s="38"/>
      <c r="I82" s="38"/>
      <c r="J82" s="38"/>
      <c r="K82" s="38"/>
      <c r="L82" s="38"/>
      <c r="M82" s="38"/>
      <c r="N82" s="38"/>
      <c r="O82" s="38"/>
      <c r="P82" s="41"/>
      <c r="Q82" s="40"/>
    </row>
    <row r="83" spans="1:17">
      <c r="A83" s="40"/>
      <c r="B83" s="36"/>
      <c r="C83" s="210"/>
      <c r="D83" s="211"/>
      <c r="E83" s="211"/>
      <c r="F83" s="212"/>
      <c r="G83" s="40"/>
      <c r="H83" s="204"/>
      <c r="I83" s="38"/>
      <c r="J83" s="197"/>
      <c r="K83" s="198"/>
      <c r="L83" s="198"/>
      <c r="M83" s="199"/>
      <c r="N83" s="38"/>
      <c r="O83" s="204"/>
      <c r="P83" s="41"/>
      <c r="Q83" s="40"/>
    </row>
    <row r="84" spans="1:17">
      <c r="A84" s="40"/>
      <c r="B84" s="47">
        <v>3</v>
      </c>
      <c r="C84" s="213"/>
      <c r="D84" s="214"/>
      <c r="E84" s="214"/>
      <c r="F84" s="215"/>
      <c r="G84" s="40"/>
      <c r="H84" s="205"/>
      <c r="I84" s="37">
        <v>6</v>
      </c>
      <c r="J84" s="200"/>
      <c r="K84" s="201"/>
      <c r="L84" s="201"/>
      <c r="M84" s="202"/>
      <c r="N84" s="38"/>
      <c r="O84" s="205"/>
      <c r="P84" s="41"/>
      <c r="Q84" s="40"/>
    </row>
    <row r="85" spans="1:17">
      <c r="A85" s="40"/>
      <c r="B85" s="36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41"/>
      <c r="Q85" s="40"/>
    </row>
    <row r="86" spans="1:17">
      <c r="A86" s="40"/>
      <c r="B86" s="36"/>
      <c r="C86" s="37" t="s">
        <v>136</v>
      </c>
      <c r="D86" s="38"/>
      <c r="E86" s="69" t="str">
        <f>'Enter your info here'!I206</f>
        <v/>
      </c>
      <c r="F86" s="38"/>
      <c r="G86" s="40"/>
      <c r="H86" s="38"/>
      <c r="I86" s="38"/>
      <c r="J86" s="38"/>
      <c r="K86" s="38"/>
      <c r="L86" s="38"/>
      <c r="M86" s="38"/>
      <c r="N86" s="38"/>
      <c r="O86" s="38"/>
      <c r="P86" s="41"/>
      <c r="Q86" s="40"/>
    </row>
    <row r="87" spans="1:17">
      <c r="A87" s="40"/>
      <c r="B87" s="36"/>
      <c r="C87" s="37"/>
      <c r="D87" s="38"/>
      <c r="E87" s="39"/>
      <c r="F87" s="38"/>
      <c r="G87" s="37"/>
      <c r="I87" s="38"/>
      <c r="J87" s="38"/>
      <c r="K87" s="38"/>
      <c r="L87" s="38"/>
      <c r="M87" s="38"/>
      <c r="N87" s="38"/>
      <c r="O87" s="38"/>
      <c r="P87" s="41"/>
      <c r="Q87" s="40"/>
    </row>
    <row r="88" spans="1:17">
      <c r="A88" s="40"/>
      <c r="B88" s="36"/>
      <c r="C88" s="37" t="s">
        <v>135</v>
      </c>
      <c r="D88" s="38"/>
      <c r="E88" s="35">
        <f>SUM(H77,H80,H83,O77,O80,O83)</f>
        <v>0</v>
      </c>
      <c r="F88" s="38"/>
      <c r="G88" s="38"/>
      <c r="H88" s="38"/>
      <c r="J88" s="38"/>
      <c r="K88" s="38"/>
      <c r="L88" s="38"/>
      <c r="M88" s="38"/>
      <c r="N88" s="38"/>
      <c r="O88" s="38"/>
      <c r="P88" s="41"/>
      <c r="Q88" s="40"/>
    </row>
    <row r="89" spans="1:17">
      <c r="A89" s="40"/>
      <c r="B89" s="36"/>
      <c r="C89" s="38"/>
      <c r="D89" s="38"/>
      <c r="E89" s="34"/>
      <c r="F89" s="38"/>
      <c r="G89" s="38"/>
      <c r="H89" s="38"/>
      <c r="J89" s="38"/>
      <c r="K89" s="38"/>
      <c r="L89" s="38"/>
      <c r="M89" s="38"/>
      <c r="N89" s="38"/>
      <c r="O89" s="38"/>
      <c r="P89" s="41"/>
      <c r="Q89" s="40"/>
    </row>
    <row r="90" spans="1:17">
      <c r="A90" s="40"/>
      <c r="B90" s="36"/>
      <c r="C90" s="37" t="s">
        <v>134</v>
      </c>
      <c r="D90" s="38"/>
      <c r="E90" s="79" t="e">
        <f>'Enter your info here'!I206*0.1</f>
        <v>#VALUE!</v>
      </c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41"/>
      <c r="Q90" s="40"/>
    </row>
    <row r="91" spans="1:17">
      <c r="A91" s="40"/>
      <c r="B91" s="50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9"/>
      <c r="Q91" s="40"/>
    </row>
    <row r="92" spans="1:17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17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</row>
    <row r="94" spans="1:17" ht="18">
      <c r="A94" s="40"/>
      <c r="B94" s="82" t="s">
        <v>107</v>
      </c>
      <c r="C94" s="52"/>
      <c r="D94" s="52"/>
      <c r="E94" s="52"/>
      <c r="F94" s="52"/>
      <c r="G94" s="52"/>
      <c r="H94" s="40"/>
      <c r="I94" s="40"/>
      <c r="J94" s="38"/>
      <c r="K94" s="40"/>
      <c r="L94" s="53">
        <f>'Enter your info here'!L13</f>
        <v>0</v>
      </c>
      <c r="M94" s="38"/>
      <c r="N94" s="40"/>
      <c r="O94" s="40"/>
      <c r="P94" s="40"/>
      <c r="Q94" s="40"/>
    </row>
    <row r="95" spans="1:17" ht="18">
      <c r="A95" s="40"/>
      <c r="B95" s="207">
        <f>'Enter your info here'!B11</f>
        <v>0</v>
      </c>
      <c r="C95" s="207"/>
      <c r="D95" s="207"/>
      <c r="E95" s="207"/>
      <c r="F95" s="54"/>
      <c r="G95" s="54"/>
      <c r="H95" s="40"/>
      <c r="I95" s="40"/>
      <c r="J95" s="38"/>
      <c r="K95" s="38"/>
      <c r="L95" s="38"/>
      <c r="M95" s="38"/>
      <c r="N95" s="40"/>
      <c r="O95" s="40"/>
      <c r="P95" s="40"/>
      <c r="Q95" s="40"/>
    </row>
    <row r="96" spans="1:17">
      <c r="A96" s="40"/>
      <c r="B96" s="40"/>
      <c r="C96" s="55"/>
      <c r="D96" s="55"/>
      <c r="E96" s="55"/>
      <c r="F96" s="55"/>
      <c r="G96" s="56"/>
      <c r="H96" s="40"/>
      <c r="I96" s="40"/>
      <c r="J96" s="38"/>
      <c r="K96" s="38"/>
      <c r="L96" s="38"/>
      <c r="M96" s="38"/>
      <c r="N96" s="40"/>
      <c r="O96" s="40"/>
      <c r="P96" s="40"/>
      <c r="Q96" s="40"/>
    </row>
    <row r="97" spans="1:17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</row>
    <row r="98" spans="1:17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</row>
    <row r="99" spans="1:17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</row>
    <row r="100" spans="1:17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</row>
    <row r="101" spans="1:17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</row>
    <row r="102" spans="1:17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</row>
    <row r="103" spans="1:17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</row>
    <row r="104" spans="1:17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</row>
    <row r="105" spans="1:17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</row>
    <row r="106" spans="1:17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</row>
    <row r="107" spans="1:17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</row>
    <row r="108" spans="1:17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7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</row>
    <row r="110" spans="1:17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>
      <c r="A111" s="40"/>
      <c r="B111" s="57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>
      <c r="A112" s="40"/>
      <c r="B112" s="57"/>
      <c r="C112" s="40"/>
      <c r="D112" s="206" t="s">
        <v>6</v>
      </c>
      <c r="E112" s="206"/>
      <c r="F112" s="203" t="s">
        <v>7</v>
      </c>
      <c r="G112" s="203"/>
      <c r="H112" s="203"/>
      <c r="I112" s="203"/>
      <c r="J112" s="203"/>
      <c r="K112" s="40"/>
      <c r="L112" s="40"/>
      <c r="M112" s="40"/>
      <c r="N112" s="40"/>
      <c r="O112" s="40"/>
      <c r="P112" s="40"/>
      <c r="Q112" s="40"/>
    </row>
    <row r="113" spans="1:17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</row>
    <row r="114" spans="1:17">
      <c r="A114" s="40"/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4"/>
      <c r="Q114" s="40"/>
    </row>
    <row r="115" spans="1:17" ht="17">
      <c r="A115" s="40"/>
      <c r="B115" s="45" t="s">
        <v>76</v>
      </c>
      <c r="C115" s="40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41"/>
      <c r="Q115" s="40"/>
    </row>
    <row r="116" spans="1:17">
      <c r="A116" s="40"/>
      <c r="B116" s="46" t="s">
        <v>100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41"/>
      <c r="Q116" s="40"/>
    </row>
    <row r="117" spans="1:17">
      <c r="A117" s="40"/>
      <c r="B117" s="46" t="s">
        <v>99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41"/>
      <c r="Q117" s="40"/>
    </row>
    <row r="118" spans="1:17">
      <c r="A118" s="40"/>
      <c r="B118" s="46" t="s">
        <v>98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41"/>
      <c r="Q118" s="40"/>
    </row>
    <row r="119" spans="1:17">
      <c r="A119" s="40"/>
      <c r="B119" s="208" t="s">
        <v>36</v>
      </c>
      <c r="C119" s="209"/>
      <c r="D119" s="209"/>
      <c r="E119" s="209"/>
      <c r="F119" s="209"/>
      <c r="G119" s="209"/>
      <c r="H119" s="209"/>
      <c r="I119" s="209"/>
      <c r="J119" s="209"/>
      <c r="K119" s="209"/>
      <c r="L119" s="38"/>
      <c r="M119" s="38"/>
      <c r="N119" s="38"/>
      <c r="O119" s="38"/>
      <c r="P119" s="41"/>
      <c r="Q119" s="40"/>
    </row>
    <row r="120" spans="1:17">
      <c r="A120" s="40"/>
      <c r="B120" s="47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41"/>
      <c r="Q120" s="40"/>
    </row>
    <row r="121" spans="1:17">
      <c r="A121" s="40"/>
      <c r="B121" s="47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41"/>
      <c r="Q121" s="40"/>
    </row>
    <row r="122" spans="1:17">
      <c r="A122" s="40"/>
      <c r="B122" s="47"/>
      <c r="C122" s="37" t="s">
        <v>25</v>
      </c>
      <c r="D122" s="38"/>
      <c r="E122" s="38"/>
      <c r="F122" s="38"/>
      <c r="G122" s="38"/>
      <c r="H122" s="37" t="s">
        <v>26</v>
      </c>
      <c r="I122" s="38"/>
      <c r="J122" s="37" t="s">
        <v>25</v>
      </c>
      <c r="K122" s="38"/>
      <c r="L122" s="38"/>
      <c r="M122" s="38"/>
      <c r="N122" s="38"/>
      <c r="O122" s="37" t="s">
        <v>26</v>
      </c>
      <c r="P122" s="41"/>
      <c r="Q122" s="40"/>
    </row>
    <row r="123" spans="1:17">
      <c r="A123" s="40"/>
      <c r="B123" s="36"/>
      <c r="C123" s="197"/>
      <c r="D123" s="198"/>
      <c r="E123" s="198"/>
      <c r="F123" s="199"/>
      <c r="G123" s="38"/>
      <c r="H123" s="204"/>
      <c r="I123" s="38"/>
      <c r="J123" s="197"/>
      <c r="K123" s="198"/>
      <c r="L123" s="198"/>
      <c r="M123" s="199"/>
      <c r="N123" s="38"/>
      <c r="O123" s="204"/>
      <c r="P123" s="41"/>
      <c r="Q123" s="40"/>
    </row>
    <row r="124" spans="1:17">
      <c r="A124" s="40"/>
      <c r="B124" s="47">
        <v>1</v>
      </c>
      <c r="C124" s="200"/>
      <c r="D124" s="201"/>
      <c r="E124" s="201"/>
      <c r="F124" s="202"/>
      <c r="G124" s="40"/>
      <c r="H124" s="205"/>
      <c r="I124" s="37">
        <v>4</v>
      </c>
      <c r="J124" s="200"/>
      <c r="K124" s="201"/>
      <c r="L124" s="201"/>
      <c r="M124" s="202"/>
      <c r="N124" s="38"/>
      <c r="O124" s="205"/>
      <c r="P124" s="41"/>
      <c r="Q124" s="40"/>
    </row>
    <row r="125" spans="1:17">
      <c r="A125" s="40"/>
      <c r="B125" s="36"/>
      <c r="C125" s="38"/>
      <c r="D125" s="38"/>
      <c r="E125" s="38"/>
      <c r="F125" s="38"/>
      <c r="G125" s="40"/>
      <c r="H125" s="38"/>
      <c r="I125" s="38"/>
      <c r="J125" s="38"/>
      <c r="K125" s="38"/>
      <c r="L125" s="38"/>
      <c r="M125" s="38"/>
      <c r="N125" s="38"/>
      <c r="O125" s="38"/>
      <c r="P125" s="41"/>
      <c r="Q125" s="40"/>
    </row>
    <row r="126" spans="1:17">
      <c r="A126" s="40"/>
      <c r="B126" s="36"/>
      <c r="C126" s="197"/>
      <c r="D126" s="198"/>
      <c r="E126" s="198"/>
      <c r="F126" s="199"/>
      <c r="G126" s="40"/>
      <c r="H126" s="204"/>
      <c r="I126" s="38"/>
      <c r="J126" s="197"/>
      <c r="K126" s="198"/>
      <c r="L126" s="198"/>
      <c r="M126" s="199"/>
      <c r="N126" s="38"/>
      <c r="O126" s="204"/>
      <c r="P126" s="41"/>
      <c r="Q126" s="40"/>
    </row>
    <row r="127" spans="1:17">
      <c r="A127" s="40"/>
      <c r="B127" s="47">
        <v>2</v>
      </c>
      <c r="C127" s="200"/>
      <c r="D127" s="201"/>
      <c r="E127" s="201"/>
      <c r="F127" s="202"/>
      <c r="G127" s="40"/>
      <c r="H127" s="205"/>
      <c r="I127" s="37">
        <v>5</v>
      </c>
      <c r="J127" s="200"/>
      <c r="K127" s="201"/>
      <c r="L127" s="201"/>
      <c r="M127" s="202"/>
      <c r="N127" s="38"/>
      <c r="O127" s="205"/>
      <c r="P127" s="41"/>
      <c r="Q127" s="40"/>
    </row>
    <row r="128" spans="1:17">
      <c r="A128" s="40"/>
      <c r="B128" s="36"/>
      <c r="C128" s="38"/>
      <c r="D128" s="38"/>
      <c r="E128" s="38"/>
      <c r="F128" s="38"/>
      <c r="G128" s="40"/>
      <c r="H128" s="38"/>
      <c r="I128" s="38"/>
      <c r="J128" s="38"/>
      <c r="K128" s="38"/>
      <c r="L128" s="38"/>
      <c r="M128" s="38"/>
      <c r="N128" s="38"/>
      <c r="O128" s="38"/>
      <c r="P128" s="41"/>
      <c r="Q128" s="40"/>
    </row>
    <row r="129" spans="1:17">
      <c r="A129" s="40"/>
      <c r="B129" s="36"/>
      <c r="C129" s="197"/>
      <c r="D129" s="198"/>
      <c r="E129" s="198"/>
      <c r="F129" s="199"/>
      <c r="G129" s="40"/>
      <c r="H129" s="204"/>
      <c r="I129" s="38"/>
      <c r="J129" s="197"/>
      <c r="K129" s="198"/>
      <c r="L129" s="198"/>
      <c r="M129" s="199"/>
      <c r="N129" s="38"/>
      <c r="O129" s="204"/>
      <c r="P129" s="41"/>
      <c r="Q129" s="40"/>
    </row>
    <row r="130" spans="1:17">
      <c r="A130" s="40"/>
      <c r="B130" s="47">
        <v>3</v>
      </c>
      <c r="C130" s="200"/>
      <c r="D130" s="201"/>
      <c r="E130" s="201"/>
      <c r="F130" s="202"/>
      <c r="G130" s="40"/>
      <c r="H130" s="205"/>
      <c r="I130" s="37">
        <v>6</v>
      </c>
      <c r="J130" s="200"/>
      <c r="K130" s="201"/>
      <c r="L130" s="201"/>
      <c r="M130" s="202"/>
      <c r="N130" s="38"/>
      <c r="O130" s="205"/>
      <c r="P130" s="41"/>
      <c r="Q130" s="40"/>
    </row>
    <row r="131" spans="1:17">
      <c r="A131" s="40"/>
      <c r="B131" s="36"/>
      <c r="C131" s="38"/>
      <c r="D131" s="38"/>
      <c r="E131" s="38"/>
      <c r="F131" s="38"/>
      <c r="G131" s="38"/>
      <c r="H131" s="38"/>
      <c r="I131" s="38"/>
      <c r="J131" s="38"/>
      <c r="K131" s="38"/>
      <c r="L131" s="167"/>
      <c r="M131" s="38"/>
      <c r="N131" s="38"/>
      <c r="O131" s="38"/>
      <c r="P131" s="41"/>
      <c r="Q131" s="40"/>
    </row>
    <row r="132" spans="1:17">
      <c r="A132" s="40"/>
      <c r="B132" s="36"/>
      <c r="C132" s="37" t="s">
        <v>136</v>
      </c>
      <c r="D132" s="38"/>
      <c r="E132" s="69" t="str">
        <f>'Enter your info here'!O206</f>
        <v/>
      </c>
      <c r="F132" s="38"/>
      <c r="G132" s="40"/>
      <c r="H132" s="38"/>
      <c r="I132" s="38"/>
      <c r="J132" s="38"/>
      <c r="K132" s="38"/>
      <c r="L132" s="38"/>
      <c r="M132" s="38"/>
      <c r="N132" s="38"/>
      <c r="O132" s="38"/>
      <c r="P132" s="41"/>
      <c r="Q132" s="40"/>
    </row>
    <row r="133" spans="1:17">
      <c r="A133" s="40"/>
      <c r="B133" s="36"/>
      <c r="C133" s="37"/>
      <c r="D133" s="38"/>
      <c r="E133" s="39"/>
      <c r="F133" s="38"/>
      <c r="G133" s="40"/>
      <c r="H133" s="38"/>
      <c r="I133" s="38"/>
      <c r="J133" s="38"/>
      <c r="K133" s="38"/>
      <c r="L133" s="38"/>
      <c r="M133" s="38"/>
      <c r="N133" s="38"/>
      <c r="O133" s="38"/>
      <c r="P133" s="41"/>
      <c r="Q133" s="40"/>
    </row>
    <row r="134" spans="1:17">
      <c r="A134" s="40"/>
      <c r="B134" s="36"/>
      <c r="C134" s="37" t="s">
        <v>135</v>
      </c>
      <c r="D134" s="38"/>
      <c r="E134" s="35">
        <f>SUM(H123,H126,H129,O123,O126,O129)</f>
        <v>0</v>
      </c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41"/>
      <c r="Q134" s="40"/>
    </row>
    <row r="135" spans="1:17">
      <c r="A135" s="40"/>
      <c r="B135" s="36"/>
      <c r="C135" s="38"/>
      <c r="D135" s="38"/>
      <c r="E135" s="34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41"/>
      <c r="Q135" s="40"/>
    </row>
    <row r="136" spans="1:17">
      <c r="A136" s="40"/>
      <c r="B136" s="36"/>
      <c r="C136" s="37" t="s">
        <v>134</v>
      </c>
      <c r="D136" s="38"/>
      <c r="E136" s="79" t="e">
        <f>'Enter your info here'!O206*0.1</f>
        <v>#VALUE!</v>
      </c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41"/>
      <c r="Q136" s="40"/>
    </row>
    <row r="137" spans="1:17">
      <c r="A137" s="40"/>
      <c r="B137" s="50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9"/>
      <c r="Q137" s="40"/>
    </row>
    <row r="138" spans="1:17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</row>
    <row r="139" spans="1:17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</row>
    <row r="140" spans="1:17" ht="18">
      <c r="A140" s="40"/>
      <c r="B140" s="82" t="s">
        <v>108</v>
      </c>
      <c r="C140" s="52"/>
      <c r="D140" s="52"/>
      <c r="E140" s="52"/>
      <c r="F140" s="52"/>
      <c r="G140" s="52"/>
      <c r="H140" s="40"/>
      <c r="I140" s="40"/>
      <c r="J140" s="38"/>
      <c r="K140" s="40"/>
      <c r="L140" s="53">
        <f>'Enter your info here'!N13</f>
        <v>0</v>
      </c>
      <c r="M140" s="38"/>
      <c r="N140" s="40"/>
      <c r="O140" s="40"/>
      <c r="P140" s="40"/>
      <c r="Q140" s="40"/>
    </row>
    <row r="141" spans="1:17" ht="18">
      <c r="A141" s="40"/>
      <c r="B141" s="207">
        <f>'Enter your info here'!B11</f>
        <v>0</v>
      </c>
      <c r="C141" s="207"/>
      <c r="D141" s="207"/>
      <c r="E141" s="207"/>
      <c r="F141" s="54"/>
      <c r="G141" s="54"/>
      <c r="H141" s="40"/>
      <c r="I141" s="40"/>
      <c r="J141" s="38"/>
      <c r="K141" s="38"/>
      <c r="L141" s="38"/>
      <c r="M141" s="38"/>
      <c r="N141" s="40"/>
      <c r="O141" s="40"/>
      <c r="P141" s="40"/>
      <c r="Q141" s="40"/>
    </row>
    <row r="142" spans="1:17">
      <c r="A142" s="40"/>
      <c r="B142" s="40"/>
      <c r="C142" s="55"/>
      <c r="D142" s="55"/>
      <c r="E142" s="55"/>
      <c r="F142" s="55"/>
      <c r="G142" s="56"/>
      <c r="H142" s="40"/>
      <c r="I142" s="40"/>
      <c r="J142" s="38"/>
      <c r="K142" s="38"/>
      <c r="L142" s="38"/>
      <c r="M142" s="38"/>
      <c r="N142" s="40"/>
      <c r="O142" s="40"/>
      <c r="P142" s="40"/>
      <c r="Q142" s="40"/>
    </row>
    <row r="143" spans="1:17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</row>
    <row r="144" spans="1:17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</row>
    <row r="145" spans="1:17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</row>
    <row r="146" spans="1:17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</row>
    <row r="147" spans="1:17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</row>
    <row r="148" spans="1:17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</row>
    <row r="149" spans="1:17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</row>
    <row r="150" spans="1:17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</row>
    <row r="151" spans="1:17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</row>
    <row r="152" spans="1:17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</row>
    <row r="153" spans="1:17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</row>
    <row r="154" spans="1:17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</row>
    <row r="155" spans="1:17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</row>
    <row r="156" spans="1:17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</row>
    <row r="157" spans="1:17">
      <c r="A157" s="40"/>
      <c r="B157" s="57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</row>
    <row r="158" spans="1:17">
      <c r="A158" s="40"/>
      <c r="B158" s="57"/>
      <c r="C158" s="40"/>
      <c r="D158" s="206" t="s">
        <v>6</v>
      </c>
      <c r="E158" s="206"/>
      <c r="F158" s="203" t="s">
        <v>7</v>
      </c>
      <c r="G158" s="203"/>
      <c r="H158" s="203"/>
      <c r="I158" s="203"/>
      <c r="J158" s="203"/>
      <c r="K158" s="40"/>
      <c r="L158" s="40"/>
      <c r="M158" s="40"/>
      <c r="N158" s="40"/>
      <c r="O158" s="40"/>
      <c r="P158" s="40"/>
      <c r="Q158" s="40"/>
    </row>
    <row r="159" spans="1:17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</row>
    <row r="160" spans="1:17">
      <c r="A160" s="40"/>
      <c r="B160" s="42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4"/>
      <c r="Q160" s="40"/>
    </row>
    <row r="161" spans="1:17" ht="17">
      <c r="A161" s="40"/>
      <c r="B161" s="45" t="s">
        <v>76</v>
      </c>
      <c r="C161" s="40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41"/>
      <c r="Q161" s="40"/>
    </row>
    <row r="162" spans="1:17">
      <c r="A162" s="40"/>
      <c r="B162" s="46" t="s">
        <v>100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41"/>
      <c r="Q162" s="40"/>
    </row>
    <row r="163" spans="1:17">
      <c r="A163" s="40"/>
      <c r="B163" s="46" t="s">
        <v>99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41"/>
      <c r="Q163" s="40"/>
    </row>
    <row r="164" spans="1:17">
      <c r="A164" s="40"/>
      <c r="B164" s="46" t="s">
        <v>98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41"/>
      <c r="Q164" s="40"/>
    </row>
    <row r="165" spans="1:17">
      <c r="A165" s="40"/>
      <c r="B165" s="208" t="s">
        <v>36</v>
      </c>
      <c r="C165" s="209"/>
      <c r="D165" s="209"/>
      <c r="E165" s="209"/>
      <c r="F165" s="209"/>
      <c r="G165" s="209"/>
      <c r="H165" s="209"/>
      <c r="I165" s="209"/>
      <c r="J165" s="209"/>
      <c r="K165" s="209"/>
      <c r="L165" s="38"/>
      <c r="M165" s="38"/>
      <c r="N165" s="38"/>
      <c r="O165" s="38"/>
      <c r="P165" s="41"/>
      <c r="Q165" s="40"/>
    </row>
    <row r="166" spans="1:17">
      <c r="A166" s="40"/>
      <c r="B166" s="47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41"/>
      <c r="Q166" s="40"/>
    </row>
    <row r="167" spans="1:17">
      <c r="A167" s="40"/>
      <c r="B167" s="47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41"/>
      <c r="Q167" s="40"/>
    </row>
    <row r="168" spans="1:17">
      <c r="A168" s="40"/>
      <c r="B168" s="47"/>
      <c r="C168" s="37" t="s">
        <v>25</v>
      </c>
      <c r="D168" s="38"/>
      <c r="E168" s="38"/>
      <c r="F168" s="38"/>
      <c r="G168" s="38"/>
      <c r="H168" s="37" t="s">
        <v>26</v>
      </c>
      <c r="I168" s="38"/>
      <c r="J168" s="37" t="s">
        <v>25</v>
      </c>
      <c r="K168" s="38"/>
      <c r="L168" s="38"/>
      <c r="M168" s="38"/>
      <c r="N168" s="38"/>
      <c r="O168" s="37" t="s">
        <v>26</v>
      </c>
      <c r="P168" s="41"/>
      <c r="Q168" s="40"/>
    </row>
    <row r="169" spans="1:17">
      <c r="A169" s="40"/>
      <c r="B169" s="36"/>
      <c r="C169" s="197"/>
      <c r="D169" s="198"/>
      <c r="E169" s="198"/>
      <c r="F169" s="199"/>
      <c r="G169" s="38"/>
      <c r="H169" s="204"/>
      <c r="I169" s="38"/>
      <c r="J169" s="197"/>
      <c r="K169" s="198"/>
      <c r="L169" s="198"/>
      <c r="M169" s="199"/>
      <c r="N169" s="38"/>
      <c r="O169" s="204"/>
      <c r="P169" s="41"/>
      <c r="Q169" s="40"/>
    </row>
    <row r="170" spans="1:17">
      <c r="A170" s="40"/>
      <c r="B170" s="47">
        <v>1</v>
      </c>
      <c r="C170" s="200"/>
      <c r="D170" s="201"/>
      <c r="E170" s="201"/>
      <c r="F170" s="202"/>
      <c r="G170" s="40"/>
      <c r="H170" s="205"/>
      <c r="I170" s="37">
        <v>4</v>
      </c>
      <c r="J170" s="200"/>
      <c r="K170" s="201"/>
      <c r="L170" s="201"/>
      <c r="M170" s="202"/>
      <c r="N170" s="38"/>
      <c r="O170" s="205"/>
      <c r="P170" s="41"/>
      <c r="Q170" s="40"/>
    </row>
    <row r="171" spans="1:17">
      <c r="A171" s="40"/>
      <c r="B171" s="36"/>
      <c r="C171" s="38"/>
      <c r="D171" s="38"/>
      <c r="E171" s="38"/>
      <c r="F171" s="38"/>
      <c r="G171" s="40"/>
      <c r="H171" s="38"/>
      <c r="I171" s="38"/>
      <c r="J171" s="38"/>
      <c r="K171" s="38"/>
      <c r="L171" s="38"/>
      <c r="M171" s="38"/>
      <c r="N171" s="38"/>
      <c r="O171" s="38"/>
      <c r="P171" s="41"/>
      <c r="Q171" s="40"/>
    </row>
    <row r="172" spans="1:17">
      <c r="A172" s="40"/>
      <c r="B172" s="36"/>
      <c r="C172" s="197"/>
      <c r="D172" s="198"/>
      <c r="E172" s="198"/>
      <c r="F172" s="199"/>
      <c r="G172" s="40"/>
      <c r="H172" s="204"/>
      <c r="I172" s="38"/>
      <c r="J172" s="197"/>
      <c r="K172" s="198"/>
      <c r="L172" s="198"/>
      <c r="M172" s="199"/>
      <c r="N172" s="38"/>
      <c r="O172" s="204"/>
      <c r="P172" s="41"/>
      <c r="Q172" s="40"/>
    </row>
    <row r="173" spans="1:17">
      <c r="A173" s="40"/>
      <c r="B173" s="47">
        <v>2</v>
      </c>
      <c r="C173" s="200"/>
      <c r="D173" s="201"/>
      <c r="E173" s="201"/>
      <c r="F173" s="202"/>
      <c r="G173" s="40"/>
      <c r="H173" s="205"/>
      <c r="I173" s="37">
        <v>5</v>
      </c>
      <c r="J173" s="200"/>
      <c r="K173" s="201"/>
      <c r="L173" s="201"/>
      <c r="M173" s="202"/>
      <c r="N173" s="38"/>
      <c r="O173" s="205"/>
      <c r="P173" s="41"/>
      <c r="Q173" s="40"/>
    </row>
    <row r="174" spans="1:17">
      <c r="A174" s="40"/>
      <c r="B174" s="36"/>
      <c r="C174" s="38"/>
      <c r="D174" s="38"/>
      <c r="E174" s="38"/>
      <c r="F174" s="38"/>
      <c r="G174" s="40"/>
      <c r="H174" s="38"/>
      <c r="I174" s="38"/>
      <c r="J174" s="38"/>
      <c r="K174" s="38"/>
      <c r="L174" s="38"/>
      <c r="M174" s="38"/>
      <c r="N174" s="38"/>
      <c r="O174" s="38"/>
      <c r="P174" s="41"/>
      <c r="Q174" s="40"/>
    </row>
    <row r="175" spans="1:17">
      <c r="A175" s="40"/>
      <c r="B175" s="36"/>
      <c r="C175" s="197"/>
      <c r="D175" s="198"/>
      <c r="E175" s="198"/>
      <c r="F175" s="199"/>
      <c r="G175" s="40"/>
      <c r="H175" s="204"/>
      <c r="I175" s="38"/>
      <c r="J175" s="197"/>
      <c r="K175" s="198"/>
      <c r="L175" s="198"/>
      <c r="M175" s="199"/>
      <c r="N175" s="38"/>
      <c r="O175" s="204"/>
      <c r="P175" s="41"/>
      <c r="Q175" s="40"/>
    </row>
    <row r="176" spans="1:17">
      <c r="A176" s="40"/>
      <c r="B176" s="47">
        <v>3</v>
      </c>
      <c r="C176" s="200"/>
      <c r="D176" s="201"/>
      <c r="E176" s="201"/>
      <c r="F176" s="202"/>
      <c r="G176" s="40"/>
      <c r="H176" s="205"/>
      <c r="I176" s="37">
        <v>6</v>
      </c>
      <c r="J176" s="200"/>
      <c r="K176" s="201"/>
      <c r="L176" s="201"/>
      <c r="M176" s="202"/>
      <c r="N176" s="38"/>
      <c r="O176" s="205"/>
      <c r="P176" s="41"/>
      <c r="Q176" s="40"/>
    </row>
    <row r="177" spans="1:17">
      <c r="A177" s="40"/>
      <c r="B177" s="36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41"/>
      <c r="Q177" s="40"/>
    </row>
    <row r="178" spans="1:17">
      <c r="A178" s="40"/>
      <c r="B178" s="36"/>
      <c r="C178" s="37" t="s">
        <v>136</v>
      </c>
      <c r="D178" s="38"/>
      <c r="E178" s="69" t="str">
        <f>'Enter your info here'!U206</f>
        <v/>
      </c>
      <c r="F178" s="38"/>
      <c r="G178" s="40"/>
      <c r="H178" s="38"/>
      <c r="I178" s="38"/>
      <c r="J178" s="38"/>
      <c r="K178" s="38"/>
      <c r="L178" s="38"/>
      <c r="M178" s="38"/>
      <c r="N178" s="38"/>
      <c r="O178" s="38"/>
      <c r="P178" s="41"/>
      <c r="Q178" s="40"/>
    </row>
    <row r="179" spans="1:17">
      <c r="A179" s="40"/>
      <c r="B179" s="36"/>
      <c r="C179" s="37"/>
      <c r="D179" s="38"/>
      <c r="E179" s="39"/>
      <c r="F179" s="38"/>
      <c r="G179" s="40"/>
      <c r="H179" s="38"/>
      <c r="I179" s="38"/>
      <c r="J179" s="38"/>
      <c r="K179" s="38"/>
      <c r="L179" s="38"/>
      <c r="M179" s="38"/>
      <c r="N179" s="38"/>
      <c r="O179" s="38"/>
      <c r="P179" s="41"/>
      <c r="Q179" s="40"/>
    </row>
    <row r="180" spans="1:17">
      <c r="A180" s="40"/>
      <c r="B180" s="36"/>
      <c r="C180" s="37" t="s">
        <v>135</v>
      </c>
      <c r="D180" s="38"/>
      <c r="E180" s="35">
        <f>SUM(H169,H172,H175,O169,O172,O175)</f>
        <v>0</v>
      </c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41"/>
      <c r="Q180" s="40"/>
    </row>
    <row r="181" spans="1:17">
      <c r="A181" s="40"/>
      <c r="B181" s="36"/>
      <c r="C181" s="38"/>
      <c r="D181" s="38"/>
      <c r="E181" s="34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41"/>
      <c r="Q181" s="40"/>
    </row>
    <row r="182" spans="1:17">
      <c r="A182" s="40"/>
      <c r="B182" s="36"/>
      <c r="C182" s="37" t="s">
        <v>134</v>
      </c>
      <c r="D182" s="38"/>
      <c r="E182" s="79" t="e">
        <f>'Enter your info here'!U206*0.1</f>
        <v>#VALUE!</v>
      </c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41"/>
      <c r="Q182" s="40"/>
    </row>
    <row r="183" spans="1:17">
      <c r="A183" s="40"/>
      <c r="B183" s="50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9"/>
      <c r="Q183" s="40"/>
    </row>
    <row r="184" spans="1:17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</row>
    <row r="185" spans="1:17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</row>
    <row r="186" spans="1:17" ht="18">
      <c r="A186" s="40"/>
      <c r="B186" s="82" t="s">
        <v>109</v>
      </c>
      <c r="C186" s="52"/>
      <c r="D186" s="52"/>
      <c r="E186" s="52"/>
      <c r="F186" s="52"/>
      <c r="G186" s="52"/>
      <c r="H186" s="40"/>
      <c r="I186" s="40"/>
      <c r="J186" s="38"/>
      <c r="K186" s="40"/>
      <c r="L186" s="53">
        <f>'Enter your info here'!P13</f>
        <v>0</v>
      </c>
      <c r="M186" s="38"/>
      <c r="N186" s="40"/>
      <c r="O186" s="40"/>
      <c r="P186" s="40"/>
      <c r="Q186" s="40"/>
    </row>
    <row r="187" spans="1:17" ht="18">
      <c r="A187" s="40"/>
      <c r="B187" s="207">
        <f>'Enter your info here'!B11</f>
        <v>0</v>
      </c>
      <c r="C187" s="207"/>
      <c r="D187" s="207"/>
      <c r="E187" s="207"/>
      <c r="F187" s="54"/>
      <c r="G187" s="54"/>
      <c r="H187" s="40"/>
      <c r="I187" s="40"/>
      <c r="J187" s="38"/>
      <c r="K187" s="38"/>
      <c r="L187" s="38"/>
      <c r="M187" s="38"/>
      <c r="N187" s="40"/>
      <c r="O187" s="40"/>
      <c r="P187" s="40"/>
      <c r="Q187" s="40"/>
    </row>
    <row r="188" spans="1:17">
      <c r="A188" s="40"/>
      <c r="B188" s="40"/>
      <c r="C188" s="55"/>
      <c r="D188" s="55"/>
      <c r="E188" s="55"/>
      <c r="F188" s="55"/>
      <c r="G188" s="56"/>
      <c r="H188" s="40"/>
      <c r="I188" s="40"/>
      <c r="J188" s="38"/>
      <c r="K188" s="38"/>
      <c r="L188" s="38"/>
      <c r="M188" s="38"/>
      <c r="N188" s="40"/>
      <c r="O188" s="40"/>
      <c r="P188" s="40"/>
      <c r="Q188" s="40"/>
    </row>
    <row r="189" spans="1:17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</row>
    <row r="190" spans="1:17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</row>
    <row r="191" spans="1:17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</row>
    <row r="192" spans="1:17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</row>
    <row r="193" spans="1:17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</row>
    <row r="194" spans="1:17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17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17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</row>
    <row r="197" spans="1:17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</row>
    <row r="198" spans="1:17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</row>
    <row r="199" spans="1:17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</row>
    <row r="200" spans="1:17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</row>
    <row r="201" spans="1:17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</row>
    <row r="202" spans="1:17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</row>
    <row r="203" spans="1:17">
      <c r="A203" s="40"/>
      <c r="B203" s="57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</row>
    <row r="204" spans="1:17">
      <c r="A204" s="40"/>
      <c r="B204" s="57"/>
      <c r="C204" s="40"/>
      <c r="D204" s="206" t="s">
        <v>6</v>
      </c>
      <c r="E204" s="206"/>
      <c r="F204" s="203" t="s">
        <v>7</v>
      </c>
      <c r="G204" s="203"/>
      <c r="H204" s="203"/>
      <c r="I204" s="203"/>
      <c r="J204" s="203"/>
      <c r="K204" s="40"/>
      <c r="L204" s="40"/>
      <c r="M204" s="40"/>
      <c r="N204" s="40"/>
      <c r="O204" s="40"/>
      <c r="P204" s="40"/>
      <c r="Q204" s="40"/>
    </row>
    <row r="205" spans="1:17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</row>
    <row r="206" spans="1:17">
      <c r="A206" s="40"/>
      <c r="B206" s="42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4"/>
      <c r="Q206" s="40"/>
    </row>
    <row r="207" spans="1:17" ht="17">
      <c r="A207" s="40"/>
      <c r="B207" s="45" t="s">
        <v>76</v>
      </c>
      <c r="C207" s="40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41"/>
      <c r="Q207" s="40"/>
    </row>
    <row r="208" spans="1:17">
      <c r="A208" s="40"/>
      <c r="B208" s="46" t="s">
        <v>100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41"/>
      <c r="Q208" s="40"/>
    </row>
    <row r="209" spans="1:17">
      <c r="A209" s="40"/>
      <c r="B209" s="46" t="s">
        <v>99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41"/>
      <c r="Q209" s="40"/>
    </row>
    <row r="210" spans="1:17">
      <c r="A210" s="40"/>
      <c r="B210" s="46" t="s">
        <v>98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41"/>
      <c r="Q210" s="40"/>
    </row>
    <row r="211" spans="1:17">
      <c r="A211" s="40"/>
      <c r="B211" s="208" t="s">
        <v>36</v>
      </c>
      <c r="C211" s="209"/>
      <c r="D211" s="209"/>
      <c r="E211" s="209"/>
      <c r="F211" s="209"/>
      <c r="G211" s="209"/>
      <c r="H211" s="209"/>
      <c r="I211" s="209"/>
      <c r="J211" s="209"/>
      <c r="K211" s="209"/>
      <c r="L211" s="38"/>
      <c r="M211" s="38"/>
      <c r="N211" s="38"/>
      <c r="O211" s="38"/>
      <c r="P211" s="41"/>
      <c r="Q211" s="40"/>
    </row>
    <row r="212" spans="1:17">
      <c r="A212" s="40"/>
      <c r="B212" s="47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41"/>
      <c r="Q212" s="40"/>
    </row>
    <row r="213" spans="1:17">
      <c r="A213" s="40"/>
      <c r="B213" s="47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41"/>
      <c r="Q213" s="40"/>
    </row>
    <row r="214" spans="1:17">
      <c r="A214" s="40"/>
      <c r="B214" s="47"/>
      <c r="C214" s="37" t="s">
        <v>25</v>
      </c>
      <c r="D214" s="38"/>
      <c r="E214" s="38"/>
      <c r="F214" s="38"/>
      <c r="G214" s="38"/>
      <c r="H214" s="37" t="s">
        <v>26</v>
      </c>
      <c r="I214" s="38"/>
      <c r="J214" s="37" t="s">
        <v>25</v>
      </c>
      <c r="K214" s="38"/>
      <c r="L214" s="38"/>
      <c r="M214" s="38"/>
      <c r="N214" s="38"/>
      <c r="O214" s="37" t="s">
        <v>26</v>
      </c>
      <c r="P214" s="41"/>
      <c r="Q214" s="40"/>
    </row>
    <row r="215" spans="1:17">
      <c r="A215" s="40"/>
      <c r="B215" s="36"/>
      <c r="C215" s="197"/>
      <c r="D215" s="198"/>
      <c r="E215" s="198"/>
      <c r="F215" s="199"/>
      <c r="G215" s="38"/>
      <c r="H215" s="204"/>
      <c r="I215" s="38"/>
      <c r="J215" s="197"/>
      <c r="K215" s="198"/>
      <c r="L215" s="198"/>
      <c r="M215" s="199"/>
      <c r="N215" s="38"/>
      <c r="O215" s="204"/>
      <c r="P215" s="41"/>
      <c r="Q215" s="40"/>
    </row>
    <row r="216" spans="1:17">
      <c r="A216" s="40"/>
      <c r="B216" s="47">
        <v>1</v>
      </c>
      <c r="C216" s="200"/>
      <c r="D216" s="201"/>
      <c r="E216" s="201"/>
      <c r="F216" s="202"/>
      <c r="G216" s="40"/>
      <c r="H216" s="205"/>
      <c r="I216" s="37">
        <v>4</v>
      </c>
      <c r="J216" s="200"/>
      <c r="K216" s="201"/>
      <c r="L216" s="201"/>
      <c r="M216" s="202"/>
      <c r="N216" s="38"/>
      <c r="O216" s="205"/>
      <c r="P216" s="41"/>
      <c r="Q216" s="40"/>
    </row>
    <row r="217" spans="1:17">
      <c r="A217" s="40"/>
      <c r="B217" s="36"/>
      <c r="C217" s="38"/>
      <c r="D217" s="38"/>
      <c r="E217" s="38"/>
      <c r="F217" s="38"/>
      <c r="G217" s="40"/>
      <c r="H217" s="38"/>
      <c r="I217" s="38"/>
      <c r="J217" s="38"/>
      <c r="K217" s="38"/>
      <c r="L217" s="38"/>
      <c r="M217" s="38"/>
      <c r="N217" s="38"/>
      <c r="O217" s="38"/>
      <c r="P217" s="41"/>
      <c r="Q217" s="40"/>
    </row>
    <row r="218" spans="1:17">
      <c r="A218" s="40"/>
      <c r="B218" s="36"/>
      <c r="C218" s="197"/>
      <c r="D218" s="198"/>
      <c r="E218" s="198"/>
      <c r="F218" s="199"/>
      <c r="G218" s="40"/>
      <c r="H218" s="204"/>
      <c r="I218" s="38"/>
      <c r="J218" s="197"/>
      <c r="K218" s="198"/>
      <c r="L218" s="198"/>
      <c r="M218" s="199"/>
      <c r="N218" s="38"/>
      <c r="O218" s="204"/>
      <c r="P218" s="41"/>
      <c r="Q218" s="40"/>
    </row>
    <row r="219" spans="1:17">
      <c r="A219" s="40"/>
      <c r="B219" s="47">
        <v>2</v>
      </c>
      <c r="C219" s="200"/>
      <c r="D219" s="201"/>
      <c r="E219" s="201"/>
      <c r="F219" s="202"/>
      <c r="G219" s="40"/>
      <c r="H219" s="205"/>
      <c r="I219" s="37">
        <v>5</v>
      </c>
      <c r="J219" s="200"/>
      <c r="K219" s="201"/>
      <c r="L219" s="201"/>
      <c r="M219" s="202"/>
      <c r="N219" s="38"/>
      <c r="O219" s="205"/>
      <c r="P219" s="41"/>
      <c r="Q219" s="40"/>
    </row>
    <row r="220" spans="1:17">
      <c r="A220" s="40"/>
      <c r="B220" s="36"/>
      <c r="C220" s="38"/>
      <c r="D220" s="38"/>
      <c r="E220" s="38"/>
      <c r="F220" s="38"/>
      <c r="G220" s="40"/>
      <c r="H220" s="38"/>
      <c r="I220" s="38"/>
      <c r="J220" s="38"/>
      <c r="K220" s="38"/>
      <c r="L220" s="38"/>
      <c r="M220" s="38"/>
      <c r="N220" s="38"/>
      <c r="O220" s="38"/>
      <c r="P220" s="41"/>
      <c r="Q220" s="40"/>
    </row>
    <row r="221" spans="1:17">
      <c r="A221" s="40"/>
      <c r="B221" s="36"/>
      <c r="C221" s="197"/>
      <c r="D221" s="216"/>
      <c r="E221" s="216"/>
      <c r="F221" s="217"/>
      <c r="G221" s="40"/>
      <c r="H221" s="204"/>
      <c r="I221" s="38"/>
      <c r="J221" s="197"/>
      <c r="K221" s="216"/>
      <c r="L221" s="216"/>
      <c r="M221" s="217"/>
      <c r="N221" s="38"/>
      <c r="O221" s="204"/>
      <c r="P221" s="41"/>
      <c r="Q221" s="40"/>
    </row>
    <row r="222" spans="1:17">
      <c r="A222" s="40"/>
      <c r="B222" s="47">
        <v>3</v>
      </c>
      <c r="C222" s="218"/>
      <c r="D222" s="219"/>
      <c r="E222" s="219"/>
      <c r="F222" s="220"/>
      <c r="G222" s="40"/>
      <c r="H222" s="205"/>
      <c r="I222" s="37">
        <v>6</v>
      </c>
      <c r="J222" s="218"/>
      <c r="K222" s="219"/>
      <c r="L222" s="219"/>
      <c r="M222" s="220"/>
      <c r="N222" s="38"/>
      <c r="O222" s="205"/>
      <c r="P222" s="41"/>
      <c r="Q222" s="40"/>
    </row>
    <row r="223" spans="1:17">
      <c r="A223" s="40"/>
      <c r="B223" s="36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41"/>
      <c r="Q223" s="40"/>
    </row>
    <row r="224" spans="1:17">
      <c r="A224" s="40"/>
      <c r="B224" s="36"/>
      <c r="C224" s="37" t="s">
        <v>136</v>
      </c>
      <c r="D224" s="38"/>
      <c r="E224" s="69" t="str">
        <f>'Enter your info here'!AA206</f>
        <v/>
      </c>
      <c r="F224" s="38"/>
      <c r="G224" s="40"/>
      <c r="H224" s="38"/>
      <c r="I224" s="38"/>
      <c r="J224" s="38"/>
      <c r="K224" s="38"/>
      <c r="L224" s="38"/>
      <c r="M224" s="38"/>
      <c r="N224" s="38"/>
      <c r="O224" s="38"/>
      <c r="P224" s="41"/>
      <c r="Q224" s="40"/>
    </row>
    <row r="225" spans="1:17">
      <c r="A225" s="40"/>
      <c r="B225" s="36"/>
      <c r="C225" s="37"/>
      <c r="D225" s="38"/>
      <c r="E225" s="39"/>
      <c r="F225" s="38"/>
      <c r="G225" s="40"/>
      <c r="H225" s="38"/>
      <c r="I225" s="38"/>
      <c r="J225" s="38"/>
      <c r="K225" s="38"/>
      <c r="L225" s="38"/>
      <c r="M225" s="38"/>
      <c r="N225" s="38"/>
      <c r="O225" s="38"/>
      <c r="P225" s="41"/>
      <c r="Q225" s="40"/>
    </row>
    <row r="226" spans="1:17">
      <c r="A226" s="40"/>
      <c r="B226" s="36"/>
      <c r="C226" s="37" t="s">
        <v>135</v>
      </c>
      <c r="D226" s="38"/>
      <c r="E226" s="35">
        <f>SUM(H215,H218,H221,O215,O218,O221)</f>
        <v>0</v>
      </c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41"/>
      <c r="Q226" s="40"/>
    </row>
    <row r="227" spans="1:17">
      <c r="A227" s="40"/>
      <c r="B227" s="36"/>
      <c r="C227" s="38"/>
      <c r="D227" s="38"/>
      <c r="E227" s="34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41"/>
      <c r="Q227" s="40"/>
    </row>
    <row r="228" spans="1:17">
      <c r="A228" s="40"/>
      <c r="B228" s="36"/>
      <c r="C228" s="37" t="s">
        <v>134</v>
      </c>
      <c r="D228" s="38"/>
      <c r="E228" s="79" t="e">
        <f>'Enter your info here'!AA206*0.1</f>
        <v>#VALUE!</v>
      </c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41"/>
      <c r="Q228" s="40"/>
    </row>
    <row r="229" spans="1:17">
      <c r="A229" s="40"/>
      <c r="B229" s="50"/>
      <c r="C229" s="74"/>
      <c r="D229" s="48"/>
      <c r="E229" s="73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9"/>
      <c r="Q229" s="40"/>
    </row>
    <row r="230" spans="1:17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1:17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</row>
    <row r="232" spans="1:17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</row>
    <row r="233" spans="1:17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</row>
    <row r="234" spans="1:17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</row>
    <row r="235" spans="1:17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</row>
    <row r="236" spans="1:17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</row>
    <row r="237" spans="1:17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</row>
    <row r="238" spans="1:17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</row>
    <row r="239" spans="1:17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</row>
  </sheetData>
  <sheetProtection sheet="1"/>
  <mergeCells count="80">
    <mergeCell ref="O31:O32"/>
    <mergeCell ref="B73:K73"/>
    <mergeCell ref="C77:F78"/>
    <mergeCell ref="H77:H78"/>
    <mergeCell ref="J77:M78"/>
    <mergeCell ref="O37:O38"/>
    <mergeCell ref="O34:O35"/>
    <mergeCell ref="H37:H38"/>
    <mergeCell ref="C37:F38"/>
    <mergeCell ref="J37:M38"/>
    <mergeCell ref="B3:E3"/>
    <mergeCell ref="C31:F32"/>
    <mergeCell ref="C34:F35"/>
    <mergeCell ref="B27:K27"/>
    <mergeCell ref="J34:M35"/>
    <mergeCell ref="J31:M32"/>
    <mergeCell ref="H31:H32"/>
    <mergeCell ref="H34:H35"/>
    <mergeCell ref="D20:E20"/>
    <mergeCell ref="F20:J20"/>
    <mergeCell ref="B49:E49"/>
    <mergeCell ref="C83:F84"/>
    <mergeCell ref="H83:H84"/>
    <mergeCell ref="J83:M84"/>
    <mergeCell ref="C221:F222"/>
    <mergeCell ref="H221:H222"/>
    <mergeCell ref="J221:M222"/>
    <mergeCell ref="C218:F219"/>
    <mergeCell ref="H218:H219"/>
    <mergeCell ref="J218:M219"/>
    <mergeCell ref="O221:O222"/>
    <mergeCell ref="B141:E141"/>
    <mergeCell ref="C126:F127"/>
    <mergeCell ref="C169:F170"/>
    <mergeCell ref="H169:H170"/>
    <mergeCell ref="J169:M170"/>
    <mergeCell ref="H126:H127"/>
    <mergeCell ref="O172:O173"/>
    <mergeCell ref="J126:M127"/>
    <mergeCell ref="O126:O127"/>
    <mergeCell ref="O77:O78"/>
    <mergeCell ref="C80:F81"/>
    <mergeCell ref="H80:H81"/>
    <mergeCell ref="J80:M81"/>
    <mergeCell ref="O80:O81"/>
    <mergeCell ref="O123:O124"/>
    <mergeCell ref="B119:K119"/>
    <mergeCell ref="C123:F124"/>
    <mergeCell ref="O83:O84"/>
    <mergeCell ref="B95:E95"/>
    <mergeCell ref="O129:O130"/>
    <mergeCell ref="O215:O216"/>
    <mergeCell ref="B165:K165"/>
    <mergeCell ref="O169:O170"/>
    <mergeCell ref="C172:F173"/>
    <mergeCell ref="J175:M176"/>
    <mergeCell ref="H129:H130"/>
    <mergeCell ref="O175:O176"/>
    <mergeCell ref="B211:K211"/>
    <mergeCell ref="J172:M173"/>
    <mergeCell ref="O218:O219"/>
    <mergeCell ref="C175:F176"/>
    <mergeCell ref="H175:H176"/>
    <mergeCell ref="B187:E187"/>
    <mergeCell ref="D66:E66"/>
    <mergeCell ref="F66:J66"/>
    <mergeCell ref="D112:E112"/>
    <mergeCell ref="F112:J112"/>
    <mergeCell ref="D158:E158"/>
    <mergeCell ref="H123:H124"/>
    <mergeCell ref="J123:M124"/>
    <mergeCell ref="J129:M130"/>
    <mergeCell ref="F158:J158"/>
    <mergeCell ref="H172:H173"/>
    <mergeCell ref="C129:F130"/>
    <mergeCell ref="C215:F216"/>
    <mergeCell ref="H215:H216"/>
    <mergeCell ref="J215:M216"/>
    <mergeCell ref="D204:E204"/>
    <mergeCell ref="F204:J204"/>
  </mergeCells>
  <phoneticPr fontId="1" type="noConversion"/>
  <hyperlinks>
    <hyperlink ref="B27" r:id="rId1" display="        *To see our 25 Steps, and their corresponding carbon reductions, click here. "/>
    <hyperlink ref="C27" r:id="rId2" display="http://www.iowaipl.org/resources/25_Simple_Steps_under__25.pdf"/>
    <hyperlink ref="D27" r:id="rId3" display="http://www.iowaipl.org/resources/25_Simple_Steps_under__25.pdf"/>
    <hyperlink ref="E27" r:id="rId4" display="http://www.iowaipl.org/resources/25_Simple_Steps_under__25.pdf"/>
    <hyperlink ref="F27" r:id="rId5" display="http://www.iowaipl.org/resources/25_Simple_Steps_under__25.pdf"/>
    <hyperlink ref="G27" r:id="rId6" display="http://www.iowaipl.org/resources/25_Simple_Steps_under__25.pdf"/>
    <hyperlink ref="H27" r:id="rId7" display="http://www.iowaipl.org/resources/25_Simple_Steps_under__25.pdf"/>
    <hyperlink ref="I27" r:id="rId8" display="http://www.iowaipl.org/resources/25_Simple_Steps_under__25.pdf"/>
    <hyperlink ref="J27" r:id="rId9" display="http://www.iowaipl.org/resources/25_Simple_Steps_under__25.pdf"/>
    <hyperlink ref="K27" r:id="rId10" display="http://www.iowaipl.org/resources/25_Simple_Steps_under__25.pdf"/>
    <hyperlink ref="B73" r:id="rId11" display="        *To see our 25 Steps, and their corresponding carbon reductions, click here. "/>
    <hyperlink ref="C73" r:id="rId12" display="http://www.iowaipl.org/resources/25_Simple_Steps_under__25.pdf"/>
    <hyperlink ref="D73" r:id="rId13" display="http://www.iowaipl.org/resources/25_Simple_Steps_under__25.pdf"/>
    <hyperlink ref="E73" r:id="rId14" display="http://www.iowaipl.org/resources/25_Simple_Steps_under__25.pdf"/>
    <hyperlink ref="F73" r:id="rId15" display="http://www.iowaipl.org/resources/25_Simple_Steps_under__25.pdf"/>
    <hyperlink ref="G73" r:id="rId16" display="http://www.iowaipl.org/resources/25_Simple_Steps_under__25.pdf"/>
    <hyperlink ref="H73" r:id="rId17" display="http://www.iowaipl.org/resources/25_Simple_Steps_under__25.pdf"/>
    <hyperlink ref="I73" r:id="rId18" display="http://www.iowaipl.org/resources/25_Simple_Steps_under__25.pdf"/>
    <hyperlink ref="J73" r:id="rId19" display="http://www.iowaipl.org/resources/25_Simple_Steps_under__25.pdf"/>
    <hyperlink ref="K73" r:id="rId20" display="http://www.iowaipl.org/resources/25_Simple_Steps_under__25.pdf"/>
    <hyperlink ref="B119" r:id="rId21" display="        *To see our 25 Steps, and their corresponding carbon reductions, click here. "/>
    <hyperlink ref="C119" r:id="rId22" display="http://www.iowaipl.org/resources/25_Simple_Steps_under__25.pdf"/>
    <hyperlink ref="D119" r:id="rId23" display="http://www.iowaipl.org/resources/25_Simple_Steps_under__25.pdf"/>
    <hyperlink ref="E119" r:id="rId24" display="http://www.iowaipl.org/resources/25_Simple_Steps_under__25.pdf"/>
    <hyperlink ref="F119" r:id="rId25" display="http://www.iowaipl.org/resources/25_Simple_Steps_under__25.pdf"/>
    <hyperlink ref="G119" r:id="rId26" display="http://www.iowaipl.org/resources/25_Simple_Steps_under__25.pdf"/>
    <hyperlink ref="H119" r:id="rId27" display="http://www.iowaipl.org/resources/25_Simple_Steps_under__25.pdf"/>
    <hyperlink ref="I119" r:id="rId28" display="http://www.iowaipl.org/resources/25_Simple_Steps_under__25.pdf"/>
    <hyperlink ref="J119" r:id="rId29" display="http://www.iowaipl.org/resources/25_Simple_Steps_under__25.pdf"/>
    <hyperlink ref="K119" r:id="rId30" display="http://www.iowaipl.org/resources/25_Simple_Steps_under__25.pdf"/>
    <hyperlink ref="B165" r:id="rId31" display="        *To see our 25 Steps, and their corresponding carbon reductions, click here. "/>
    <hyperlink ref="C165" r:id="rId32" display="http://www.iowaipl.org/resources/25_Simple_Steps_under__25.pdf"/>
    <hyperlink ref="D165" r:id="rId33" display="http://www.iowaipl.org/resources/25_Simple_Steps_under__25.pdf"/>
    <hyperlink ref="E165" r:id="rId34" display="http://www.iowaipl.org/resources/25_Simple_Steps_under__25.pdf"/>
    <hyperlink ref="F165" r:id="rId35" display="http://www.iowaipl.org/resources/25_Simple_Steps_under__25.pdf"/>
    <hyperlink ref="G165" r:id="rId36" display="http://www.iowaipl.org/resources/25_Simple_Steps_under__25.pdf"/>
    <hyperlink ref="H165" r:id="rId37" display="http://www.iowaipl.org/resources/25_Simple_Steps_under__25.pdf"/>
    <hyperlink ref="I165" r:id="rId38" display="http://www.iowaipl.org/resources/25_Simple_Steps_under__25.pdf"/>
    <hyperlink ref="J165" r:id="rId39" display="http://www.iowaipl.org/resources/25_Simple_Steps_under__25.pdf"/>
    <hyperlink ref="K165" r:id="rId40" display="http://www.iowaipl.org/resources/25_Simple_Steps_under__25.pdf"/>
    <hyperlink ref="B211" r:id="rId41" display="        *To see our 25 Steps, and their corresponding carbon reductions, click here. "/>
    <hyperlink ref="C211" r:id="rId42" display="http://www.iowaipl.org/resources/25_Simple_Steps_under__25.pdf"/>
    <hyperlink ref="D211" r:id="rId43" display="http://www.iowaipl.org/resources/25_Simple_Steps_under__25.pdf"/>
    <hyperlink ref="E211" r:id="rId44" display="http://www.iowaipl.org/resources/25_Simple_Steps_under__25.pdf"/>
    <hyperlink ref="F211" r:id="rId45" display="http://www.iowaipl.org/resources/25_Simple_Steps_under__25.pdf"/>
    <hyperlink ref="G211" r:id="rId46" display="http://www.iowaipl.org/resources/25_Simple_Steps_under__25.pdf"/>
    <hyperlink ref="H211" r:id="rId47" display="http://www.iowaipl.org/resources/25_Simple_Steps_under__25.pdf"/>
    <hyperlink ref="I211" r:id="rId48" display="http://www.iowaipl.org/resources/25_Simple_Steps_under__25.pdf"/>
    <hyperlink ref="J211" r:id="rId49" display="http://www.iowaipl.org/resources/25_Simple_Steps_under__25.pdf"/>
    <hyperlink ref="K211" r:id="rId50" display="http://www.iowaipl.org/resources/25_Simple_Steps_under__25.pdf"/>
    <hyperlink ref="F20" r:id="rId51" display="***UN Framework Convention on Climate Change (UNFCCC)"/>
    <hyperlink ref="D20:E20" r:id="rId52" display="*National Geographic"/>
    <hyperlink ref="F66" r:id="rId53" display="***UN Framework Convention on Climate Change (UNFCCC)"/>
    <hyperlink ref="D66:E66" r:id="rId54" display="*National Geographic"/>
    <hyperlink ref="F112" r:id="rId55" display="***UN Framework Convention on Climate Change (UNFCCC)"/>
    <hyperlink ref="D112:E112" r:id="rId56" display="*National Geographic"/>
    <hyperlink ref="F158" r:id="rId57" display="***UN Framework Convention on Climate Change (UNFCCC)"/>
    <hyperlink ref="D158:E158" r:id="rId58" display="*National Geographic"/>
    <hyperlink ref="F204" r:id="rId59" display="***UN Framework Convention on Climate Change (UNFCCC)"/>
    <hyperlink ref="D204:E204" r:id="rId60" display="*National Geographic"/>
  </hyperlinks>
  <pageMargins left="0.42" right="0.47" top="0.46" bottom="0.73" header="0.5" footer="0.5"/>
  <pageSetup scale="89" fitToHeight="8" orientation="landscape" horizontalDpi="360" verticalDpi="360"/>
  <rowBreaks count="4" manualBreakCount="4">
    <brk id="46" max="16383" man="1"/>
    <brk id="92" max="16383" man="1"/>
    <brk id="138" max="16383" man="1"/>
    <brk id="184" max="16383" man="1"/>
  </rowBreaks>
  <colBreaks count="2" manualBreakCount="2">
    <brk id="17" max="1048575" man="1"/>
    <brk id="29" max="1048575" man="1"/>
  </colBreaks>
  <drawing r:id="rId6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5" enableFormatConditionsCalculation="0">
    <tabColor theme="0" tint="-0.34998626667073579"/>
  </sheetPr>
  <dimension ref="A1:V165"/>
  <sheetViews>
    <sheetView topLeftCell="A62" zoomScaleSheetLayoutView="70" workbookViewId="0">
      <selection activeCell="J26" sqref="J26"/>
    </sheetView>
  </sheetViews>
  <sheetFormatPr baseColWidth="10" defaultColWidth="8.83203125" defaultRowHeight="12" x14ac:dyDescent="0"/>
  <cols>
    <col min="1" max="1" width="12.6640625" style="40" bestFit="1" customWidth="1"/>
    <col min="2" max="2" width="7.33203125" customWidth="1"/>
    <col min="4" max="4" width="5.5" customWidth="1"/>
    <col min="5" max="5" width="11.5" customWidth="1"/>
    <col min="6" max="6" width="8.83203125" customWidth="1"/>
    <col min="7" max="7" width="15.83203125" customWidth="1"/>
    <col min="8" max="8" width="9.5" customWidth="1"/>
    <col min="12" max="12" width="5.33203125" customWidth="1"/>
  </cols>
  <sheetData>
    <row r="1" spans="1:15" ht="18">
      <c r="A1" s="230" t="s">
        <v>35</v>
      </c>
      <c r="B1" s="230"/>
      <c r="C1" s="230"/>
      <c r="D1" s="230"/>
      <c r="E1" s="230"/>
      <c r="F1" s="230"/>
      <c r="G1" s="40"/>
      <c r="H1" s="40"/>
      <c r="I1" s="40"/>
      <c r="J1" s="40"/>
      <c r="K1" s="40"/>
      <c r="L1" s="40"/>
      <c r="M1" s="40"/>
    </row>
    <row r="2" spans="1:15" ht="18">
      <c r="A2" s="231">
        <f>'Enter your info here'!B11</f>
        <v>0</v>
      </c>
      <c r="B2" s="231"/>
      <c r="C2" s="231"/>
      <c r="D2" s="231"/>
      <c r="E2" s="54"/>
      <c r="F2" s="54"/>
      <c r="G2" s="40"/>
      <c r="H2" s="40"/>
      <c r="I2" s="51"/>
      <c r="J2" s="40"/>
      <c r="K2" s="40"/>
      <c r="L2" s="40"/>
      <c r="M2" s="40"/>
    </row>
    <row r="3" spans="1:15" ht="15">
      <c r="A3" s="71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5">
      <c r="B5" s="40"/>
      <c r="C5" s="40"/>
      <c r="D5" s="40"/>
      <c r="E5" s="40"/>
      <c r="F5" s="40"/>
      <c r="G5" s="40"/>
      <c r="H5" s="40"/>
      <c r="I5" s="23" t="s">
        <v>131</v>
      </c>
      <c r="J5" s="25"/>
      <c r="K5" s="25"/>
      <c r="L5" s="24"/>
      <c r="M5" s="40"/>
    </row>
    <row r="6" spans="1:15">
      <c r="B6" s="40"/>
      <c r="C6" s="40"/>
      <c r="D6" s="40"/>
      <c r="E6" s="40"/>
      <c r="F6" s="40"/>
      <c r="G6" s="40"/>
      <c r="H6" s="40"/>
      <c r="I6" s="22" t="s">
        <v>97</v>
      </c>
      <c r="J6" s="225" t="str">
        <f>'Enter your info here'!I174</f>
        <v/>
      </c>
      <c r="K6" s="226"/>
      <c r="L6" s="227"/>
      <c r="M6" s="40"/>
    </row>
    <row r="7" spans="1:15">
      <c r="B7" s="40"/>
      <c r="C7" s="40"/>
      <c r="D7" s="40"/>
      <c r="E7" s="40"/>
      <c r="F7" s="40"/>
      <c r="G7" s="40"/>
      <c r="H7" s="40"/>
      <c r="I7" s="22" t="s">
        <v>32</v>
      </c>
      <c r="J7" s="225" t="str">
        <f>'Enter your info here'!N174</f>
        <v/>
      </c>
      <c r="K7" s="226"/>
      <c r="L7" s="227"/>
      <c r="M7" s="40"/>
    </row>
    <row r="8" spans="1:15">
      <c r="B8" s="40"/>
      <c r="C8" s="40"/>
      <c r="D8" s="40"/>
      <c r="E8" s="40"/>
      <c r="F8" s="40"/>
      <c r="G8" s="40"/>
      <c r="H8" s="40"/>
      <c r="I8" s="22" t="s">
        <v>128</v>
      </c>
      <c r="J8" s="225" t="str">
        <f>'Enter your info here'!S174</f>
        <v/>
      </c>
      <c r="K8" s="226"/>
      <c r="L8" s="227"/>
      <c r="M8" s="40"/>
      <c r="O8" s="3"/>
    </row>
    <row r="9" spans="1:15">
      <c r="B9" s="40"/>
      <c r="C9" s="40"/>
      <c r="D9" s="40"/>
      <c r="E9" s="40"/>
      <c r="F9" s="40"/>
      <c r="G9" s="40"/>
      <c r="H9" s="40"/>
      <c r="I9" s="22" t="s">
        <v>130</v>
      </c>
      <c r="J9" s="225" t="str">
        <f>'Enter your info here'!X174</f>
        <v/>
      </c>
      <c r="K9" s="226"/>
      <c r="L9" s="227"/>
      <c r="M9" s="40"/>
    </row>
    <row r="10" spans="1:15">
      <c r="B10" s="40"/>
      <c r="C10" s="40"/>
      <c r="D10" s="40"/>
      <c r="E10" s="40"/>
      <c r="F10" s="40"/>
      <c r="G10" s="40"/>
      <c r="H10" s="40"/>
      <c r="I10" s="22" t="s">
        <v>129</v>
      </c>
      <c r="J10" s="225" t="str">
        <f>'Enter your info here'!AC174</f>
        <v/>
      </c>
      <c r="K10" s="226"/>
      <c r="L10" s="227"/>
      <c r="M10" s="40"/>
    </row>
    <row r="11" spans="1:15"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5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5">
      <c r="B13" s="40"/>
      <c r="C13" s="40"/>
      <c r="D13" s="40"/>
      <c r="E13" s="40"/>
      <c r="F13" s="40"/>
      <c r="G13" s="40"/>
      <c r="H13" s="40"/>
      <c r="I13" s="237" t="s">
        <v>120</v>
      </c>
      <c r="J13" s="237"/>
      <c r="K13" s="237"/>
      <c r="L13" s="237"/>
      <c r="M13" s="40"/>
    </row>
    <row r="14" spans="1:15">
      <c r="B14" s="40"/>
      <c r="C14" s="40"/>
      <c r="D14" s="40"/>
      <c r="E14" s="40"/>
      <c r="F14" s="40"/>
      <c r="G14" s="40"/>
      <c r="H14" s="40"/>
      <c r="I14" s="22" t="s">
        <v>32</v>
      </c>
      <c r="J14" s="238" t="str">
        <f>IF('Enter your info here'!J13&gt;0,J7-J6,"")</f>
        <v/>
      </c>
      <c r="K14" s="238"/>
      <c r="L14" s="238"/>
      <c r="M14" s="40"/>
    </row>
    <row r="15" spans="1:15">
      <c r="B15" s="40"/>
      <c r="C15" s="40"/>
      <c r="D15" s="40"/>
      <c r="E15" s="40"/>
      <c r="F15" s="40"/>
      <c r="G15" s="40"/>
      <c r="H15" s="40"/>
      <c r="I15" s="22" t="s">
        <v>128</v>
      </c>
      <c r="J15" s="238" t="str">
        <f>IF('Enter your info here'!L13&gt;0,J8-J7,"")</f>
        <v/>
      </c>
      <c r="K15" s="238"/>
      <c r="L15" s="238"/>
      <c r="M15" s="40"/>
    </row>
    <row r="16" spans="1:15">
      <c r="B16" s="40"/>
      <c r="C16" s="40"/>
      <c r="D16" s="40"/>
      <c r="E16" s="40"/>
      <c r="F16" s="40"/>
      <c r="G16" s="40"/>
      <c r="H16" s="40"/>
      <c r="I16" s="22" t="s">
        <v>130</v>
      </c>
      <c r="J16" s="238" t="str">
        <f>IF('Enter your info here'!N13&gt;0,J9-J8,"")</f>
        <v/>
      </c>
      <c r="K16" s="238"/>
      <c r="L16" s="238"/>
      <c r="M16" s="40"/>
    </row>
    <row r="17" spans="1:22">
      <c r="B17" s="40"/>
      <c r="C17" s="40"/>
      <c r="D17" s="40"/>
      <c r="E17" s="40"/>
      <c r="F17" s="40"/>
      <c r="G17" s="40"/>
      <c r="H17" s="40"/>
      <c r="I17" s="22" t="s">
        <v>129</v>
      </c>
      <c r="J17" s="238" t="str">
        <f>IF('Enter your info here'!P13&gt;0,J10-J9,"")</f>
        <v/>
      </c>
      <c r="K17" s="238"/>
      <c r="L17" s="238"/>
      <c r="M17" s="40"/>
    </row>
    <row r="18" spans="1:2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2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22">
      <c r="B20" s="222" t="s">
        <v>33</v>
      </c>
      <c r="C20" s="223"/>
      <c r="D20" s="224"/>
      <c r="E20" s="40"/>
      <c r="F20" s="222" t="s">
        <v>118</v>
      </c>
      <c r="G20" s="224"/>
      <c r="H20" s="40"/>
      <c r="I20" s="17" t="s">
        <v>117</v>
      </c>
      <c r="J20" s="18"/>
      <c r="K20" s="18"/>
      <c r="L20" s="19"/>
      <c r="M20" s="40"/>
    </row>
    <row r="21" spans="1:22">
      <c r="B21" s="22" t="s">
        <v>32</v>
      </c>
      <c r="C21" s="228" t="str">
        <f>IF('Enter your info here'!J13&gt;0,IF(J7&gt;0,J7-J6,IF(J7=0,0)),"")</f>
        <v/>
      </c>
      <c r="D21" s="229"/>
      <c r="E21" s="40"/>
      <c r="F21" s="22" t="s">
        <v>32</v>
      </c>
      <c r="G21" s="30" t="str">
        <f>IF(J7="","",IF(J6=0,"Year 1 = 0",IF(J7="","",IF(J7&gt;=0,(J7-J6)/J6))))</f>
        <v/>
      </c>
      <c r="H21" s="40"/>
      <c r="I21" s="22" t="s">
        <v>32</v>
      </c>
      <c r="J21" s="232" t="str">
        <f>IF(J7="","",IF(J6=0,"Year 1 = 0",IF(J6&gt;0,(J7-J6)/J6)))</f>
        <v/>
      </c>
      <c r="K21" s="233"/>
      <c r="L21" s="234"/>
      <c r="M21" s="40"/>
      <c r="V21" s="29"/>
    </row>
    <row r="22" spans="1:22">
      <c r="B22" s="22" t="s">
        <v>128</v>
      </c>
      <c r="C22" s="228" t="str">
        <f>IF('Enter your info here'!L13&gt;0,IF(J8&gt;0,J8-J6,IF(J8=0,0)),"")</f>
        <v/>
      </c>
      <c r="D22" s="229"/>
      <c r="E22" s="40"/>
      <c r="F22" s="22" t="s">
        <v>128</v>
      </c>
      <c r="G22" s="30" t="str">
        <f>IF(J8="","",IF(J6=0,"Year 1 = 0",IF(J7="","",IF(J8&gt;=0,(J8-J6)/J6))))</f>
        <v/>
      </c>
      <c r="H22" s="40"/>
      <c r="I22" s="22" t="s">
        <v>128</v>
      </c>
      <c r="J22" s="232" t="str">
        <f>IF(J8="","",IF(J7=0,"Year 2 = 0",IF(J7&gt;0,(J8-J7)/J7)))</f>
        <v/>
      </c>
      <c r="K22" s="233"/>
      <c r="L22" s="234"/>
      <c r="M22" s="40"/>
    </row>
    <row r="23" spans="1:22">
      <c r="B23" s="22" t="s">
        <v>130</v>
      </c>
      <c r="C23" s="228" t="str">
        <f>IF('Enter your info here'!N13&gt;0,IF(J9&gt;0,J9-J6,IF(J9=0,0)),"")</f>
        <v/>
      </c>
      <c r="D23" s="229"/>
      <c r="E23" s="40"/>
      <c r="F23" s="22" t="s">
        <v>130</v>
      </c>
      <c r="G23" s="30" t="str">
        <f>IF(J9="","",IF(J6=0,"Year 1 = 0",IF(J7="","",IF(J9&gt;=0,(J9-J6)/J6))))</f>
        <v/>
      </c>
      <c r="H23" s="40"/>
      <c r="I23" s="22" t="s">
        <v>130</v>
      </c>
      <c r="J23" s="232" t="str">
        <f>IF(J9="","",IF(J8=0,"Year 3 = 0",IF(J8&gt;0,(J9-J8)/J8)))</f>
        <v/>
      </c>
      <c r="K23" s="233"/>
      <c r="L23" s="234"/>
      <c r="M23" s="40"/>
      <c r="P23" s="1"/>
    </row>
    <row r="24" spans="1:22">
      <c r="B24" s="22" t="s">
        <v>129</v>
      </c>
      <c r="C24" s="228" t="str">
        <f>IF('Enter your info here'!P13&gt;0,(IF(J10&gt;0,J10-J6,IF(J10=0,0))),"")</f>
        <v/>
      </c>
      <c r="D24" s="229"/>
      <c r="E24" s="40"/>
      <c r="F24" s="22" t="s">
        <v>129</v>
      </c>
      <c r="G24" s="30" t="str">
        <f>IF(J10="","",IF(J6=0,"Year 1 = 0",IF(J7="","",IF(J10&gt;=0,(J10-J6)/J6))))</f>
        <v/>
      </c>
      <c r="H24" s="40"/>
      <c r="I24" s="22" t="s">
        <v>129</v>
      </c>
      <c r="J24" s="232" t="str">
        <f>IF(J10="","",IF(J9=0,"Year 4 = 0",IF(J9&gt;0,(J10-J9)/J9)))</f>
        <v/>
      </c>
      <c r="K24" s="233"/>
      <c r="L24" s="234"/>
      <c r="M24" s="40"/>
    </row>
    <row r="25" spans="1:22">
      <c r="B25" s="40"/>
      <c r="C25" s="40"/>
      <c r="D25" s="40"/>
      <c r="E25" s="40"/>
      <c r="F25" s="38"/>
      <c r="G25" s="38"/>
      <c r="H25" s="38"/>
      <c r="I25" s="40"/>
      <c r="J25" s="40"/>
      <c r="K25" s="40"/>
      <c r="L25" s="40"/>
      <c r="M25" s="40"/>
    </row>
    <row r="26" spans="1:22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2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22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22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22">
      <c r="B30" s="40"/>
      <c r="C30" s="40"/>
      <c r="D30" s="40"/>
      <c r="E30" s="40"/>
      <c r="F30" s="40"/>
      <c r="G30" s="40"/>
      <c r="H30" s="40"/>
      <c r="I30" s="23" t="s">
        <v>131</v>
      </c>
      <c r="J30" s="25"/>
      <c r="K30" s="25"/>
      <c r="L30" s="24"/>
      <c r="M30" s="40"/>
    </row>
    <row r="31" spans="1:22">
      <c r="B31" s="40"/>
      <c r="C31" s="40"/>
      <c r="D31" s="40"/>
      <c r="E31" s="40"/>
      <c r="F31" s="40"/>
      <c r="G31" s="40"/>
      <c r="H31" s="40"/>
      <c r="I31" s="22" t="s">
        <v>97</v>
      </c>
      <c r="J31" s="225" t="str">
        <f>'Enter your info here'!K216</f>
        <v/>
      </c>
      <c r="K31" s="226"/>
      <c r="L31" s="227"/>
      <c r="M31" s="40"/>
    </row>
    <row r="32" spans="1:22">
      <c r="B32" s="40"/>
      <c r="C32" s="40"/>
      <c r="D32" s="40"/>
      <c r="E32" s="40"/>
      <c r="F32" s="40"/>
      <c r="G32" s="40"/>
      <c r="H32" s="40"/>
      <c r="I32" s="22" t="s">
        <v>32</v>
      </c>
      <c r="J32" s="225" t="str">
        <f>'Enter your info here'!K217</f>
        <v/>
      </c>
      <c r="K32" s="226"/>
      <c r="L32" s="227"/>
      <c r="M32" s="40"/>
    </row>
    <row r="33" spans="2:13">
      <c r="B33" s="40"/>
      <c r="C33" s="40"/>
      <c r="D33" s="40"/>
      <c r="E33" s="40"/>
      <c r="F33" s="40"/>
      <c r="G33" s="40"/>
      <c r="H33" s="40"/>
      <c r="I33" s="22" t="s">
        <v>128</v>
      </c>
      <c r="J33" s="225" t="str">
        <f>'Enter your info here'!K218</f>
        <v/>
      </c>
      <c r="K33" s="226"/>
      <c r="L33" s="227"/>
      <c r="M33" s="40"/>
    </row>
    <row r="34" spans="2:13">
      <c r="B34" s="40"/>
      <c r="C34" s="40"/>
      <c r="D34" s="40"/>
      <c r="E34" s="40"/>
      <c r="F34" s="40"/>
      <c r="G34" s="40"/>
      <c r="H34" s="40"/>
      <c r="I34" s="22" t="s">
        <v>130</v>
      </c>
      <c r="J34" s="225" t="str">
        <f>'Enter your info here'!K219</f>
        <v/>
      </c>
      <c r="K34" s="226"/>
      <c r="L34" s="227"/>
      <c r="M34" s="40"/>
    </row>
    <row r="35" spans="2:13">
      <c r="B35" s="40"/>
      <c r="C35" s="40"/>
      <c r="D35" s="40"/>
      <c r="E35" s="40"/>
      <c r="F35" s="40"/>
      <c r="G35" s="40"/>
      <c r="H35" s="40"/>
      <c r="I35" s="22" t="s">
        <v>129</v>
      </c>
      <c r="J35" s="225" t="str">
        <f>'Enter your info here'!K220</f>
        <v/>
      </c>
      <c r="K35" s="226"/>
      <c r="L35" s="227"/>
      <c r="M35" s="40"/>
    </row>
    <row r="36" spans="2:13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2:13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2:13">
      <c r="B38" s="40"/>
      <c r="C38" s="40"/>
      <c r="D38" s="40"/>
      <c r="E38" s="40"/>
      <c r="F38" s="40"/>
      <c r="G38" s="40"/>
      <c r="H38" s="40"/>
      <c r="I38" s="17" t="s">
        <v>120</v>
      </c>
      <c r="J38" s="18"/>
      <c r="K38" s="18"/>
      <c r="L38" s="19"/>
      <c r="M38" s="40"/>
    </row>
    <row r="39" spans="2:13">
      <c r="B39" s="40"/>
      <c r="C39" s="40"/>
      <c r="D39" s="40"/>
      <c r="E39" s="40"/>
      <c r="F39" s="40"/>
      <c r="G39" s="40"/>
      <c r="H39" s="40"/>
      <c r="I39" s="22" t="s">
        <v>32</v>
      </c>
      <c r="J39" s="225" t="str">
        <f>IF('Enter your info here'!J13&gt;0,J32-J31,"")</f>
        <v/>
      </c>
      <c r="K39" s="226"/>
      <c r="L39" s="227"/>
      <c r="M39" s="40"/>
    </row>
    <row r="40" spans="2:13">
      <c r="B40" s="40"/>
      <c r="C40" s="40"/>
      <c r="D40" s="40"/>
      <c r="E40" s="40"/>
      <c r="F40" s="40"/>
      <c r="G40" s="40"/>
      <c r="H40" s="40"/>
      <c r="I40" s="22" t="s">
        <v>128</v>
      </c>
      <c r="J40" s="225" t="str">
        <f>IF('Enter your info here'!L13&gt;0,J33-J32,"")</f>
        <v/>
      </c>
      <c r="K40" s="226"/>
      <c r="L40" s="227"/>
      <c r="M40" s="40"/>
    </row>
    <row r="41" spans="2:13">
      <c r="B41" s="40"/>
      <c r="C41" s="40"/>
      <c r="D41" s="40"/>
      <c r="E41" s="40"/>
      <c r="F41" s="40"/>
      <c r="G41" s="40"/>
      <c r="H41" s="40"/>
      <c r="I41" s="22" t="s">
        <v>130</v>
      </c>
      <c r="J41" s="225" t="str">
        <f>IF('Enter your info here'!N13&gt;0,J34-J33,"")</f>
        <v/>
      </c>
      <c r="K41" s="226"/>
      <c r="L41" s="227"/>
      <c r="M41" s="40"/>
    </row>
    <row r="42" spans="2:13">
      <c r="B42" s="40"/>
      <c r="C42" s="40"/>
      <c r="D42" s="40"/>
      <c r="E42" s="40"/>
      <c r="F42" s="40"/>
      <c r="G42" s="40"/>
      <c r="H42" s="40"/>
      <c r="I42" s="22" t="s">
        <v>129</v>
      </c>
      <c r="J42" s="225" t="str">
        <f>IF('Enter your info here'!P13&gt;0,J35-J34,"")</f>
        <v/>
      </c>
      <c r="K42" s="226"/>
      <c r="L42" s="227"/>
      <c r="M42" s="40"/>
    </row>
    <row r="43" spans="2:13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2:13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2:13">
      <c r="B45" s="222" t="s">
        <v>33</v>
      </c>
      <c r="C45" s="223"/>
      <c r="D45" s="224"/>
      <c r="E45" s="40"/>
      <c r="F45" s="222" t="s">
        <v>118</v>
      </c>
      <c r="G45" s="224"/>
      <c r="H45" s="40"/>
      <c r="I45" s="17" t="s">
        <v>117</v>
      </c>
      <c r="J45" s="18"/>
      <c r="K45" s="18"/>
      <c r="L45" s="19"/>
      <c r="M45" s="40"/>
    </row>
    <row r="46" spans="2:13">
      <c r="B46" s="22" t="s">
        <v>32</v>
      </c>
      <c r="C46" s="228" t="str">
        <f>IF('Enter your info here'!J13&gt;0,IF(J32&gt;0,J32-J31,IF(J32=0,0)),"")</f>
        <v/>
      </c>
      <c r="D46" s="229"/>
      <c r="E46" s="40"/>
      <c r="F46" s="22" t="s">
        <v>32</v>
      </c>
      <c r="G46" s="30" t="str">
        <f>IF(J32="","",IF(J31=0,"Year 1 = 0",IF(J32="","",IF(J32&gt;=0,(J32-J31)/J31))))</f>
        <v/>
      </c>
      <c r="H46" s="40"/>
      <c r="I46" s="22" t="s">
        <v>32</v>
      </c>
      <c r="J46" s="232" t="str">
        <f>IF(J32="","",IF(J31=0,"Year 1 = 0",IF(J31&gt;0,(J32-J31)/J31)))</f>
        <v/>
      </c>
      <c r="K46" s="233"/>
      <c r="L46" s="234"/>
      <c r="M46" s="40"/>
    </row>
    <row r="47" spans="2:13">
      <c r="B47" s="22" t="s">
        <v>128</v>
      </c>
      <c r="C47" s="228" t="str">
        <f>IF('Enter your info here'!L13&gt;0,IF(J33&gt;0,J33-J31,IF(J33=0,0)),"")</f>
        <v/>
      </c>
      <c r="D47" s="229"/>
      <c r="E47" s="40"/>
      <c r="F47" s="22" t="s">
        <v>128</v>
      </c>
      <c r="G47" s="30" t="str">
        <f>IF(J33="","",IF(J31=0,"Year 1 = 0",IF(J32="","",IF(J33&gt;=0,(J33-J31)/J31))))</f>
        <v/>
      </c>
      <c r="H47" s="40"/>
      <c r="I47" s="22" t="s">
        <v>128</v>
      </c>
      <c r="J47" s="232" t="str">
        <f>IF(J33="","",IF(J32=0,"Year 2 = 0",IF(J32&gt;0,(J33-J32)/J32)))</f>
        <v/>
      </c>
      <c r="K47" s="233"/>
      <c r="L47" s="234"/>
      <c r="M47" s="40"/>
    </row>
    <row r="48" spans="2:13">
      <c r="B48" s="22" t="s">
        <v>130</v>
      </c>
      <c r="C48" s="228" t="str">
        <f>IF('Enter your info here'!N13&gt;0,IF(J34&gt;0,J34-J31,IF(J34=0,0)),"")</f>
        <v/>
      </c>
      <c r="D48" s="229"/>
      <c r="E48" s="40"/>
      <c r="F48" s="22" t="s">
        <v>130</v>
      </c>
      <c r="G48" s="30" t="str">
        <f>IF(J34="","",IF(J31=0,"Year 1 = 0",IF(J32="","",IF(J34&gt;=0,(J34-J31)/J31))))</f>
        <v/>
      </c>
      <c r="H48" s="40"/>
      <c r="I48" s="22" t="s">
        <v>130</v>
      </c>
      <c r="J48" s="232" t="str">
        <f>IF(J34="","",IF(J33=0,"Year 3 = 0",IF(J33&gt;0,(J34-J33)/J33)))</f>
        <v/>
      </c>
      <c r="K48" s="233"/>
      <c r="L48" s="234"/>
      <c r="M48" s="40"/>
    </row>
    <row r="49" spans="2:13">
      <c r="B49" s="22" t="s">
        <v>129</v>
      </c>
      <c r="C49" s="228" t="str">
        <f>IF('Enter your info here'!P13&gt;0,IF(J35&gt;0,J35-J31,IF(J35=0,0)),"")</f>
        <v/>
      </c>
      <c r="D49" s="229"/>
      <c r="E49" s="40"/>
      <c r="F49" s="22" t="s">
        <v>129</v>
      </c>
      <c r="G49" s="30" t="str">
        <f>IF(J35="","",IF(J31=0,"Year 1 = 0",IF(J32="","",IF(J35&gt;=0,(J35-J31)/J31))))</f>
        <v/>
      </c>
      <c r="H49" s="40"/>
      <c r="I49" s="22" t="s">
        <v>129</v>
      </c>
      <c r="J49" s="232" t="str">
        <f>IF(J35="","",IF(J34=0,"Year 4 = 0",IF(J34&gt;0,(J35-J34)/J34)))</f>
        <v/>
      </c>
      <c r="K49" s="233"/>
      <c r="L49" s="234"/>
      <c r="M49" s="40"/>
    </row>
    <row r="50" spans="2:13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2:13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2:13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2:13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2:13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</row>
    <row r="55" spans="2:13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2:13">
      <c r="B56" s="40"/>
      <c r="C56" s="40"/>
      <c r="D56" s="40"/>
      <c r="E56" s="40"/>
      <c r="F56" s="40"/>
      <c r="G56" s="40"/>
      <c r="H56" s="40"/>
      <c r="I56" s="23" t="s">
        <v>131</v>
      </c>
      <c r="J56" s="25"/>
      <c r="K56" s="25"/>
      <c r="L56" s="24"/>
      <c r="M56" s="40"/>
    </row>
    <row r="57" spans="2:13">
      <c r="B57" s="40"/>
      <c r="C57" s="40"/>
      <c r="D57" s="40"/>
      <c r="E57" s="40"/>
      <c r="F57" s="40"/>
      <c r="G57" s="40"/>
      <c r="H57" s="40"/>
      <c r="I57" s="22" t="s">
        <v>97</v>
      </c>
      <c r="J57" s="225" t="str">
        <f>'Enter your info here'!N216</f>
        <v/>
      </c>
      <c r="K57" s="226"/>
      <c r="L57" s="227"/>
      <c r="M57" s="40"/>
    </row>
    <row r="58" spans="2:13">
      <c r="B58" s="40"/>
      <c r="C58" s="40"/>
      <c r="D58" s="40"/>
      <c r="E58" s="40"/>
      <c r="F58" s="40"/>
      <c r="G58" s="40"/>
      <c r="H58" s="40"/>
      <c r="I58" s="22" t="s">
        <v>32</v>
      </c>
      <c r="J58" s="225" t="str">
        <f>'Enter your info here'!N217</f>
        <v/>
      </c>
      <c r="K58" s="226"/>
      <c r="L58" s="227"/>
      <c r="M58" s="40"/>
    </row>
    <row r="59" spans="2:13">
      <c r="B59" s="40"/>
      <c r="C59" s="40"/>
      <c r="D59" s="40"/>
      <c r="E59" s="40"/>
      <c r="F59" s="40"/>
      <c r="G59" s="40"/>
      <c r="H59" s="40"/>
      <c r="I59" s="22" t="s">
        <v>128</v>
      </c>
      <c r="J59" s="225" t="str">
        <f>'Enter your info here'!N218</f>
        <v/>
      </c>
      <c r="K59" s="226"/>
      <c r="L59" s="227"/>
      <c r="M59" s="40"/>
    </row>
    <row r="60" spans="2:13">
      <c r="B60" s="40"/>
      <c r="C60" s="40"/>
      <c r="D60" s="40"/>
      <c r="E60" s="40"/>
      <c r="F60" s="40"/>
      <c r="G60" s="40"/>
      <c r="H60" s="40"/>
      <c r="I60" s="22" t="s">
        <v>130</v>
      </c>
      <c r="J60" s="225" t="str">
        <f>'Enter your info here'!N219</f>
        <v/>
      </c>
      <c r="K60" s="226"/>
      <c r="L60" s="227"/>
      <c r="M60" s="40"/>
    </row>
    <row r="61" spans="2:13">
      <c r="B61" s="40"/>
      <c r="C61" s="40"/>
      <c r="D61" s="40"/>
      <c r="E61" s="40"/>
      <c r="F61" s="40"/>
      <c r="G61" s="40"/>
      <c r="H61" s="40"/>
      <c r="I61" s="22" t="s">
        <v>129</v>
      </c>
      <c r="J61" s="225" t="str">
        <f>'Enter your info here'!N220</f>
        <v/>
      </c>
      <c r="K61" s="226"/>
      <c r="L61" s="227"/>
      <c r="M61" s="40"/>
    </row>
    <row r="62" spans="2:13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</row>
    <row r="63" spans="2:13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</row>
    <row r="64" spans="2:13">
      <c r="B64" s="40"/>
      <c r="C64" s="40"/>
      <c r="D64" s="40"/>
      <c r="E64" s="40"/>
      <c r="F64" s="40"/>
      <c r="G64" s="40"/>
      <c r="H64" s="40"/>
      <c r="I64" s="17" t="s">
        <v>119</v>
      </c>
      <c r="J64" s="18"/>
      <c r="K64" s="18"/>
      <c r="L64" s="19"/>
      <c r="M64" s="40"/>
    </row>
    <row r="65" spans="2:13">
      <c r="B65" s="40"/>
      <c r="C65" s="40"/>
      <c r="D65" s="40"/>
      <c r="E65" s="40"/>
      <c r="F65" s="40"/>
      <c r="G65" s="40"/>
      <c r="H65" s="40"/>
      <c r="I65" s="22" t="s">
        <v>32</v>
      </c>
      <c r="J65" s="225" t="str">
        <f>IF('Enter your info here'!J13&gt;0,J58-J57,"")</f>
        <v/>
      </c>
      <c r="K65" s="226"/>
      <c r="L65" s="227"/>
      <c r="M65" s="40"/>
    </row>
    <row r="66" spans="2:13">
      <c r="B66" s="40"/>
      <c r="C66" s="40"/>
      <c r="D66" s="40"/>
      <c r="E66" s="40"/>
      <c r="F66" s="40"/>
      <c r="G66" s="40"/>
      <c r="H66" s="40"/>
      <c r="I66" s="22" t="s">
        <v>128</v>
      </c>
      <c r="J66" s="225" t="str">
        <f>IF('Enter your info here'!L13&gt;0,J59-J58,"")</f>
        <v/>
      </c>
      <c r="K66" s="226"/>
      <c r="L66" s="227"/>
      <c r="M66" s="40"/>
    </row>
    <row r="67" spans="2:13">
      <c r="B67" s="40"/>
      <c r="C67" s="40"/>
      <c r="D67" s="40"/>
      <c r="E67" s="40"/>
      <c r="F67" s="40"/>
      <c r="G67" s="40"/>
      <c r="H67" s="40"/>
      <c r="I67" s="22" t="s">
        <v>130</v>
      </c>
      <c r="J67" s="225" t="str">
        <f>IF('Enter your info here'!N13&gt;0,J60-J59,"")</f>
        <v/>
      </c>
      <c r="K67" s="226"/>
      <c r="L67" s="227"/>
      <c r="M67" s="40"/>
    </row>
    <row r="68" spans="2:13">
      <c r="B68" s="40"/>
      <c r="C68" s="40"/>
      <c r="D68" s="40"/>
      <c r="E68" s="40"/>
      <c r="F68" s="40"/>
      <c r="G68" s="40"/>
      <c r="H68" s="40"/>
      <c r="I68" s="22" t="s">
        <v>129</v>
      </c>
      <c r="J68" s="225" t="str">
        <f>IF('Enter your info here'!P13&gt;0,J61-J60,"")</f>
        <v/>
      </c>
      <c r="K68" s="226"/>
      <c r="L68" s="227"/>
      <c r="M68" s="40"/>
    </row>
    <row r="69" spans="2:13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</row>
    <row r="70" spans="2:13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</row>
    <row r="71" spans="2:13">
      <c r="B71" s="11" t="s">
        <v>33</v>
      </c>
      <c r="C71" s="32"/>
      <c r="D71" s="33"/>
      <c r="E71" s="40"/>
      <c r="F71" s="23" t="s">
        <v>118</v>
      </c>
      <c r="G71" s="24"/>
      <c r="H71" s="40"/>
      <c r="I71" s="17" t="s">
        <v>117</v>
      </c>
      <c r="J71" s="18"/>
      <c r="K71" s="18"/>
      <c r="L71" s="19"/>
      <c r="M71" s="40"/>
    </row>
    <row r="72" spans="2:13">
      <c r="B72" s="31" t="s">
        <v>32</v>
      </c>
      <c r="C72" s="235" t="str">
        <f>IF('Enter your info here'!J13&gt;0,IF(J58&gt;0,J58-J57,IF(J58=0,0)),"")</f>
        <v/>
      </c>
      <c r="D72" s="236"/>
      <c r="E72" s="40"/>
      <c r="F72" s="22" t="s">
        <v>32</v>
      </c>
      <c r="G72" s="30" t="str">
        <f>IF(J58="","",IF(J57=0,"Year 1 = 0",IF(J58="","",IF(J58&gt;=0,(J58-J57)/J57))))</f>
        <v/>
      </c>
      <c r="H72" s="40"/>
      <c r="I72" s="22" t="s">
        <v>32</v>
      </c>
      <c r="J72" s="232" t="str">
        <f>IF(J58="","",IF(J57=0,"Year 1 = 0",IF(J57&gt;0,(J58-J57)/J57)))</f>
        <v/>
      </c>
      <c r="K72" s="233"/>
      <c r="L72" s="234"/>
      <c r="M72" s="40"/>
    </row>
    <row r="73" spans="2:13">
      <c r="B73" s="22" t="s">
        <v>128</v>
      </c>
      <c r="C73" s="225" t="str">
        <f>IF('Enter your info here'!L13&gt;0,IF(J59&gt;0,J59-J57,IF(J59=0,0)),"")</f>
        <v/>
      </c>
      <c r="D73" s="227"/>
      <c r="E73" s="40"/>
      <c r="F73" s="22" t="s">
        <v>128</v>
      </c>
      <c r="G73" s="30" t="str">
        <f>IF(J59="","",IF(J57=0,"Year 1 = 0",IF(J58="","",IF(J59&gt;=0,(J59-J57)/J57))))</f>
        <v/>
      </c>
      <c r="H73" s="40"/>
      <c r="I73" s="22" t="s">
        <v>128</v>
      </c>
      <c r="J73" s="232" t="str">
        <f>IF(J59="","",IF(J58=0,"Year 2 = 0",IF(J58&gt;0,(J59-J58)/J58)))</f>
        <v/>
      </c>
      <c r="K73" s="233"/>
      <c r="L73" s="234"/>
      <c r="M73" s="40"/>
    </row>
    <row r="74" spans="2:13">
      <c r="B74" s="22" t="s">
        <v>130</v>
      </c>
      <c r="C74" s="225" t="str">
        <f>IF('Enter your info here'!N13&gt;0,IF(J60&gt;0,J60-J57,IF(J60=0,0)),"")</f>
        <v/>
      </c>
      <c r="D74" s="227"/>
      <c r="E74" s="40"/>
      <c r="F74" s="22" t="s">
        <v>130</v>
      </c>
      <c r="G74" s="30" t="str">
        <f>IF(J60="","",IF(J57=0,"Year 1 = 0",IF(J58="","",IF(J60&gt;=0,(J60-J57)/J57))))</f>
        <v/>
      </c>
      <c r="H74" s="40"/>
      <c r="I74" s="22" t="s">
        <v>130</v>
      </c>
      <c r="J74" s="232" t="str">
        <f>IF(J60="","",IF(J59=0,"Year 3 = 0",IF(J59&gt;0,(J60-J59)/J59)))</f>
        <v/>
      </c>
      <c r="K74" s="233"/>
      <c r="L74" s="234"/>
      <c r="M74" s="40"/>
    </row>
    <row r="75" spans="2:13">
      <c r="B75" s="22" t="s">
        <v>129</v>
      </c>
      <c r="C75" s="225" t="str">
        <f>IF('Enter your info here'!P13&gt;0,IF(J61&gt;0,J61-J57,IF(J61=0,0)),"")</f>
        <v/>
      </c>
      <c r="D75" s="227"/>
      <c r="E75" s="40"/>
      <c r="F75" s="22" t="s">
        <v>129</v>
      </c>
      <c r="G75" s="30" t="str">
        <f>IF(J61="","",IF(J57=0,"Year 1 = 0",IF(J58="","",IF(J61&gt;=0,(J61-J57)/J57))))</f>
        <v/>
      </c>
      <c r="H75" s="40"/>
      <c r="I75" s="22" t="s">
        <v>129</v>
      </c>
      <c r="J75" s="232" t="str">
        <f>IF(J61="","",IF(J60=0,"Year 4 = 0",IF(J60&gt;0,(J61-J60)/J60)))</f>
        <v/>
      </c>
      <c r="K75" s="233"/>
      <c r="L75" s="234"/>
      <c r="M75" s="40"/>
    </row>
    <row r="76" spans="2:13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</row>
    <row r="77" spans="2:13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2:13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</row>
    <row r="79" spans="2:13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</row>
    <row r="80" spans="2:13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</row>
    <row r="81" spans="1:13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</row>
    <row r="82" spans="1:13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</row>
    <row r="83" spans="1:13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</row>
    <row r="84" spans="1:13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</row>
    <row r="85" spans="1:13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</row>
    <row r="86" spans="1:13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</row>
    <row r="87" spans="1:13">
      <c r="B87" s="40"/>
      <c r="C87" s="40"/>
      <c r="D87" s="40"/>
      <c r="E87" s="40"/>
      <c r="F87" s="40"/>
      <c r="G87" s="40"/>
      <c r="H87" s="40"/>
      <c r="I87" s="23" t="s">
        <v>131</v>
      </c>
      <c r="J87" s="25"/>
      <c r="K87" s="25"/>
      <c r="L87" s="24"/>
      <c r="M87" s="40"/>
    </row>
    <row r="88" spans="1:13">
      <c r="B88" s="40"/>
      <c r="C88" s="40"/>
      <c r="D88" s="40"/>
      <c r="E88" s="40"/>
      <c r="F88" s="40"/>
      <c r="G88" s="40"/>
      <c r="H88" s="40"/>
      <c r="I88" s="22" t="s">
        <v>97</v>
      </c>
      <c r="J88" s="225" t="str">
        <f>'Enter your info here'!Q216</f>
        <v/>
      </c>
      <c r="K88" s="226"/>
      <c r="L88" s="227"/>
      <c r="M88" s="40"/>
    </row>
    <row r="89" spans="1:13">
      <c r="B89" s="40"/>
      <c r="C89" s="40"/>
      <c r="D89" s="40"/>
      <c r="E89" s="40"/>
      <c r="F89" s="40"/>
      <c r="G89" s="40"/>
      <c r="H89" s="40"/>
      <c r="I89" s="22" t="s">
        <v>32</v>
      </c>
      <c r="J89" s="225" t="str">
        <f>'Enter your info here'!Q217</f>
        <v/>
      </c>
      <c r="K89" s="226"/>
      <c r="L89" s="227"/>
      <c r="M89" s="40"/>
    </row>
    <row r="90" spans="1:13">
      <c r="B90" s="40"/>
      <c r="C90" s="40"/>
      <c r="D90" s="40"/>
      <c r="E90" s="40"/>
      <c r="F90" s="40"/>
      <c r="G90" s="40"/>
      <c r="H90" s="40"/>
      <c r="I90" s="22" t="s">
        <v>128</v>
      </c>
      <c r="J90" s="225" t="str">
        <f>'Enter your info here'!Q218</f>
        <v/>
      </c>
      <c r="K90" s="226"/>
      <c r="L90" s="227"/>
      <c r="M90" s="40"/>
    </row>
    <row r="91" spans="1:13">
      <c r="B91" s="40"/>
      <c r="C91" s="40"/>
      <c r="D91" s="40"/>
      <c r="E91" s="40"/>
      <c r="F91" s="40"/>
      <c r="G91" s="40"/>
      <c r="H91" s="40"/>
      <c r="I91" s="22" t="s">
        <v>130</v>
      </c>
      <c r="J91" s="225" t="str">
        <f>'Enter your info here'!Q219</f>
        <v/>
      </c>
      <c r="K91" s="226"/>
      <c r="L91" s="227"/>
      <c r="M91" s="40"/>
    </row>
    <row r="92" spans="1:13">
      <c r="B92" s="40"/>
      <c r="C92" s="40"/>
      <c r="D92" s="40"/>
      <c r="E92" s="40"/>
      <c r="F92" s="40"/>
      <c r="G92" s="40"/>
      <c r="H92" s="40"/>
      <c r="I92" s="22" t="s">
        <v>129</v>
      </c>
      <c r="J92" s="225" t="str">
        <f>'Enter your info here'!Q220</f>
        <v/>
      </c>
      <c r="K92" s="226"/>
      <c r="L92" s="227"/>
      <c r="M92" s="40"/>
    </row>
    <row r="93" spans="1:13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</row>
    <row r="94" spans="1:13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</row>
    <row r="95" spans="1:13">
      <c r="B95" s="40"/>
      <c r="C95" s="40"/>
      <c r="D95" s="40"/>
      <c r="E95" s="40"/>
      <c r="F95" s="40"/>
      <c r="G95" s="40"/>
      <c r="H95" s="40"/>
      <c r="I95" s="17" t="s">
        <v>116</v>
      </c>
      <c r="J95" s="18"/>
      <c r="K95" s="18"/>
      <c r="L95" s="19"/>
      <c r="M95" s="40"/>
    </row>
    <row r="96" spans="1:13">
      <c r="B96" s="40"/>
      <c r="C96" s="40"/>
      <c r="D96" s="40"/>
      <c r="E96" s="40"/>
      <c r="F96" s="40"/>
      <c r="G96" s="40"/>
      <c r="H96" s="40"/>
      <c r="I96" s="22" t="s">
        <v>32</v>
      </c>
      <c r="J96" s="225" t="str">
        <f>IF('Enter your info here'!J13&gt;0,J89-J88,"")</f>
        <v/>
      </c>
      <c r="K96" s="226"/>
      <c r="L96" s="227"/>
      <c r="M96" s="40"/>
    </row>
    <row r="97" spans="2:13">
      <c r="B97" s="40"/>
      <c r="C97" s="40"/>
      <c r="D97" s="40"/>
      <c r="E97" s="40"/>
      <c r="F97" s="40"/>
      <c r="G97" s="40"/>
      <c r="H97" s="40"/>
      <c r="I97" s="22" t="s">
        <v>128</v>
      </c>
      <c r="J97" s="225" t="str">
        <f>IF('Enter your info here'!L13&gt;0,J90-J89,"")</f>
        <v/>
      </c>
      <c r="K97" s="226"/>
      <c r="L97" s="227"/>
      <c r="M97" s="40"/>
    </row>
    <row r="98" spans="2:13">
      <c r="B98" s="40"/>
      <c r="C98" s="40"/>
      <c r="D98" s="40"/>
      <c r="E98" s="40"/>
      <c r="F98" s="40"/>
      <c r="G98" s="40"/>
      <c r="H98" s="40"/>
      <c r="I98" s="22" t="s">
        <v>130</v>
      </c>
      <c r="J98" s="225" t="str">
        <f>IF('Enter your info here'!N13&gt;0,J91-J90,"")</f>
        <v/>
      </c>
      <c r="K98" s="226"/>
      <c r="L98" s="227"/>
      <c r="M98" s="40"/>
    </row>
    <row r="99" spans="2:13">
      <c r="B99" s="40"/>
      <c r="C99" s="40"/>
      <c r="D99" s="40"/>
      <c r="E99" s="40"/>
      <c r="F99" s="40"/>
      <c r="G99" s="40"/>
      <c r="H99" s="40"/>
      <c r="I99" s="22" t="s">
        <v>129</v>
      </c>
      <c r="J99" s="225" t="str">
        <f>IF('Enter your info here'!P13&gt;0,J92-J91,"")</f>
        <v/>
      </c>
      <c r="K99" s="226"/>
      <c r="L99" s="227"/>
      <c r="M99" s="40"/>
    </row>
    <row r="100" spans="2:13"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</row>
    <row r="101" spans="2:13"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</row>
    <row r="102" spans="2:13">
      <c r="B102" s="222" t="s">
        <v>33</v>
      </c>
      <c r="C102" s="223"/>
      <c r="D102" s="224"/>
      <c r="E102" s="40"/>
      <c r="F102" s="222" t="s">
        <v>118</v>
      </c>
      <c r="G102" s="224"/>
      <c r="H102" s="40"/>
      <c r="I102" s="11" t="s">
        <v>117</v>
      </c>
      <c r="J102" s="32"/>
      <c r="K102" s="32"/>
      <c r="L102" s="33"/>
      <c r="M102" s="40"/>
    </row>
    <row r="103" spans="2:13">
      <c r="B103" s="22" t="s">
        <v>32</v>
      </c>
      <c r="C103" s="225" t="str">
        <f>IF('Enter your info here'!J13&gt;0,IF(J89&gt;0,J89-J88,IF(J89=0,0)),"")</f>
        <v/>
      </c>
      <c r="D103" s="227"/>
      <c r="E103" s="40"/>
      <c r="F103" s="22" t="s">
        <v>32</v>
      </c>
      <c r="G103" s="30" t="str">
        <f>IF(J89="","",IF(J88=0,"Year 1 = 0",IF(J89="","",IF(J89&gt;=0,(J89-J88)/J88))))</f>
        <v/>
      </c>
      <c r="H103" s="40"/>
      <c r="I103" s="31" t="s">
        <v>32</v>
      </c>
      <c r="J103" s="232" t="str">
        <f>IF(J89="","",IF(J88=0,"Year 1 = 0",IF(J88&gt;0,(J89-J88)/J88)))</f>
        <v/>
      </c>
      <c r="K103" s="233"/>
      <c r="L103" s="234"/>
      <c r="M103" s="40"/>
    </row>
    <row r="104" spans="2:13">
      <c r="B104" s="22" t="s">
        <v>128</v>
      </c>
      <c r="C104" s="225" t="str">
        <f>IF('Enter your info here'!L13&gt;0,IF(J90&gt;0,J90-J88,IF(J90=0,0)),"")</f>
        <v/>
      </c>
      <c r="D104" s="227"/>
      <c r="E104" s="40"/>
      <c r="F104" s="22" t="s">
        <v>128</v>
      </c>
      <c r="G104" s="30" t="str">
        <f>IF(J90="","",IF(J88=0,"Year 1 = 0",IF(J89="","",IF(J90&gt;=0,(J90-J88)/J88))))</f>
        <v/>
      </c>
      <c r="H104" s="40"/>
      <c r="I104" s="22" t="s">
        <v>128</v>
      </c>
      <c r="J104" s="232" t="str">
        <f>IF(J90="","",IF(J89=0,"Year 2 = 0",IF(J89&gt;0,(J90-J89)/J89)))</f>
        <v/>
      </c>
      <c r="K104" s="233"/>
      <c r="L104" s="234"/>
      <c r="M104" s="40"/>
    </row>
    <row r="105" spans="2:13">
      <c r="B105" s="22" t="s">
        <v>130</v>
      </c>
      <c r="C105" s="225" t="str">
        <f>IF('Enter your info here'!N13&gt;0,IF(J91&gt;0,J91-J88,IF(J91=0,0)),"")</f>
        <v/>
      </c>
      <c r="D105" s="227"/>
      <c r="E105" s="40"/>
      <c r="F105" s="22" t="s">
        <v>130</v>
      </c>
      <c r="G105" s="30" t="str">
        <f>IF(J91="","",IF(J88=0,"Year 1 = 0",IF(J89="","",IF(J91&gt;=0,(J91-J88)/J88))))</f>
        <v/>
      </c>
      <c r="H105" s="40"/>
      <c r="I105" s="22" t="s">
        <v>130</v>
      </c>
      <c r="J105" s="232" t="str">
        <f>IF(J91="","",IF(J90=0,"Year 3 = 0",IF(J90&gt;0,(J91-J90)/J90)))</f>
        <v/>
      </c>
      <c r="K105" s="233"/>
      <c r="L105" s="234"/>
      <c r="M105" s="40"/>
    </row>
    <row r="106" spans="2:13">
      <c r="B106" s="22" t="s">
        <v>129</v>
      </c>
      <c r="C106" s="225" t="str">
        <f>IF('Enter your info here'!P13&gt;0,IF(J92&gt;0,J92-J88,IF(J92=0,0)),"")</f>
        <v/>
      </c>
      <c r="D106" s="227"/>
      <c r="E106" s="40"/>
      <c r="F106" s="22" t="s">
        <v>129</v>
      </c>
      <c r="G106" s="30" t="str">
        <f>IF(J92="","",IF(J88=0,"Year 1 = 0",IF(J89="","",IF(J92&gt;=0,(J92-J88)/J88))))</f>
        <v/>
      </c>
      <c r="H106" s="40"/>
      <c r="I106" s="22" t="s">
        <v>129</v>
      </c>
      <c r="J106" s="232" t="str">
        <f>IF(J92="","",IF(J91=0,"Year 4 = 0",IF(J91&gt;0,(J92-J91)/J91)))</f>
        <v/>
      </c>
      <c r="K106" s="233"/>
      <c r="L106" s="234"/>
      <c r="M106" s="40"/>
    </row>
    <row r="107" spans="2:13"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</row>
    <row r="108" spans="2:13"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</row>
    <row r="109" spans="2:13"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</row>
    <row r="110" spans="2:13"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</row>
    <row r="111" spans="2:13"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</row>
    <row r="112" spans="2:13"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</row>
    <row r="113" spans="2:13"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</row>
    <row r="114" spans="2:13"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</row>
    <row r="115" spans="2:13">
      <c r="B115" s="40"/>
      <c r="C115" s="40"/>
      <c r="D115" s="40"/>
      <c r="E115" s="40"/>
      <c r="F115" s="40"/>
      <c r="G115" s="40"/>
      <c r="H115" s="40"/>
      <c r="I115" s="23" t="s">
        <v>131</v>
      </c>
      <c r="J115" s="25"/>
      <c r="K115" s="25"/>
      <c r="L115" s="24"/>
      <c r="M115" s="40"/>
    </row>
    <row r="116" spans="2:13">
      <c r="B116" s="40"/>
      <c r="C116" s="40"/>
      <c r="D116" s="40"/>
      <c r="E116" s="40"/>
      <c r="F116" s="40"/>
      <c r="G116" s="40"/>
      <c r="H116" s="40"/>
      <c r="I116" s="22" t="s">
        <v>97</v>
      </c>
      <c r="J116" s="225" t="str">
        <f>'Enter your info here'!T216</f>
        <v/>
      </c>
      <c r="K116" s="226"/>
      <c r="L116" s="227"/>
      <c r="M116" s="40"/>
    </row>
    <row r="117" spans="2:13">
      <c r="B117" s="40"/>
      <c r="C117" s="40"/>
      <c r="D117" s="40"/>
      <c r="E117" s="40"/>
      <c r="F117" s="40"/>
      <c r="G117" s="40"/>
      <c r="H117" s="40"/>
      <c r="I117" s="22" t="s">
        <v>32</v>
      </c>
      <c r="J117" s="225" t="str">
        <f>'Enter your info here'!T217</f>
        <v/>
      </c>
      <c r="K117" s="226"/>
      <c r="L117" s="227"/>
      <c r="M117" s="40"/>
    </row>
    <row r="118" spans="2:13">
      <c r="B118" s="40"/>
      <c r="C118" s="40"/>
      <c r="D118" s="40"/>
      <c r="E118" s="40"/>
      <c r="F118" s="40"/>
      <c r="G118" s="40"/>
      <c r="H118" s="40"/>
      <c r="I118" s="22" t="s">
        <v>128</v>
      </c>
      <c r="J118" s="225" t="str">
        <f>'Enter your info here'!T218</f>
        <v/>
      </c>
      <c r="K118" s="226"/>
      <c r="L118" s="227"/>
      <c r="M118" s="40"/>
    </row>
    <row r="119" spans="2:13">
      <c r="B119" s="40"/>
      <c r="C119" s="40"/>
      <c r="D119" s="40"/>
      <c r="E119" s="40"/>
      <c r="F119" s="40"/>
      <c r="G119" s="40"/>
      <c r="H119" s="40"/>
      <c r="I119" s="22" t="s">
        <v>130</v>
      </c>
      <c r="J119" s="225" t="str">
        <f>'Enter your info here'!T219</f>
        <v/>
      </c>
      <c r="K119" s="226"/>
      <c r="L119" s="227"/>
      <c r="M119" s="40"/>
    </row>
    <row r="120" spans="2:13">
      <c r="B120" s="40"/>
      <c r="C120" s="40"/>
      <c r="D120" s="40"/>
      <c r="E120" s="40"/>
      <c r="F120" s="40"/>
      <c r="G120" s="40"/>
      <c r="H120" s="40"/>
      <c r="I120" s="22" t="s">
        <v>129</v>
      </c>
      <c r="J120" s="225" t="str">
        <f>'Enter your info here'!T220</f>
        <v/>
      </c>
      <c r="K120" s="226"/>
      <c r="L120" s="227"/>
      <c r="M120" s="40"/>
    </row>
    <row r="121" spans="2:13"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</row>
    <row r="122" spans="2:13"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</row>
    <row r="123" spans="2:13">
      <c r="B123" s="40"/>
      <c r="C123" s="40"/>
      <c r="D123" s="40"/>
      <c r="E123" s="40"/>
      <c r="F123" s="40"/>
      <c r="G123" s="40"/>
      <c r="H123" s="40"/>
      <c r="I123" s="17" t="s">
        <v>116</v>
      </c>
      <c r="J123" s="18"/>
      <c r="K123" s="18"/>
      <c r="L123" s="19"/>
      <c r="M123" s="40"/>
    </row>
    <row r="124" spans="2:13">
      <c r="B124" s="40"/>
      <c r="C124" s="40"/>
      <c r="D124" s="40"/>
      <c r="E124" s="40"/>
      <c r="F124" s="40"/>
      <c r="G124" s="40"/>
      <c r="H124" s="40"/>
      <c r="I124" s="22" t="s">
        <v>32</v>
      </c>
      <c r="J124" s="228" t="str">
        <f>IF('Enter your info here'!J13&gt;0,J117-J116,"")</f>
        <v/>
      </c>
      <c r="K124" s="239"/>
      <c r="L124" s="229"/>
      <c r="M124" s="40"/>
    </row>
    <row r="125" spans="2:13">
      <c r="B125" s="40"/>
      <c r="C125" s="40"/>
      <c r="D125" s="40"/>
      <c r="E125" s="40"/>
      <c r="F125" s="40"/>
      <c r="G125" s="40"/>
      <c r="H125" s="40"/>
      <c r="I125" s="22" t="s">
        <v>128</v>
      </c>
      <c r="J125" s="228" t="str">
        <f>IF('Enter your info here'!L13&gt;0,J118-J117,"")</f>
        <v/>
      </c>
      <c r="K125" s="239"/>
      <c r="L125" s="229"/>
      <c r="M125" s="40"/>
    </row>
    <row r="126" spans="2:13">
      <c r="B126" s="40"/>
      <c r="C126" s="40"/>
      <c r="D126" s="40"/>
      <c r="E126" s="40"/>
      <c r="F126" s="40"/>
      <c r="G126" s="40"/>
      <c r="H126" s="40"/>
      <c r="I126" s="22" t="s">
        <v>130</v>
      </c>
      <c r="J126" s="228" t="str">
        <f>IF('Enter your info here'!N13&gt;0,J119-J118,"")</f>
        <v/>
      </c>
      <c r="K126" s="239"/>
      <c r="L126" s="229"/>
      <c r="M126" s="40"/>
    </row>
    <row r="127" spans="2:13">
      <c r="B127" s="40"/>
      <c r="C127" s="40"/>
      <c r="D127" s="40"/>
      <c r="E127" s="40"/>
      <c r="F127" s="40"/>
      <c r="G127" s="40"/>
      <c r="H127" s="40"/>
      <c r="I127" s="22" t="s">
        <v>129</v>
      </c>
      <c r="J127" s="228" t="str">
        <f>IF('Enter your info here'!P13&gt;0,J120-J119,"")</f>
        <v/>
      </c>
      <c r="K127" s="239"/>
      <c r="L127" s="229"/>
      <c r="M127" s="40"/>
    </row>
    <row r="128" spans="2:13"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</row>
    <row r="129" spans="1:13"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</row>
    <row r="130" spans="1:13">
      <c r="B130" s="222" t="s">
        <v>33</v>
      </c>
      <c r="C130" s="223"/>
      <c r="D130" s="224"/>
      <c r="E130" s="40"/>
      <c r="F130" s="222" t="s">
        <v>118</v>
      </c>
      <c r="G130" s="224"/>
      <c r="H130" s="40"/>
      <c r="I130" s="17" t="s">
        <v>117</v>
      </c>
      <c r="J130" s="18"/>
      <c r="K130" s="18"/>
      <c r="L130" s="19"/>
      <c r="M130" s="40"/>
    </row>
    <row r="131" spans="1:13">
      <c r="B131" s="22" t="s">
        <v>32</v>
      </c>
      <c r="C131" s="225" t="str">
        <f>IF('Enter your info here'!J13&gt;0,IF(J117&gt;0,J117-J116,IF(J117=0,0)),"")</f>
        <v/>
      </c>
      <c r="D131" s="227"/>
      <c r="E131" s="40"/>
      <c r="F131" s="22" t="s">
        <v>32</v>
      </c>
      <c r="G131" s="30" t="str">
        <f>IF(J117="","",IF(J116=0,"Year 1 = 0",IF(J117="","",IF(J117&gt;=0,(J117-J116)/J116))))</f>
        <v/>
      </c>
      <c r="H131" s="40"/>
      <c r="I131" s="22" t="s">
        <v>32</v>
      </c>
      <c r="J131" s="232" t="str">
        <f>IF(J117="","",IF(J116=0,"Year 1 = 0",IF(J116&gt;0,(J117-J116)/J116)))</f>
        <v/>
      </c>
      <c r="K131" s="233"/>
      <c r="L131" s="234"/>
      <c r="M131" s="40"/>
    </row>
    <row r="132" spans="1:13">
      <c r="B132" s="22" t="s">
        <v>128</v>
      </c>
      <c r="C132" s="225" t="str">
        <f>IF('Enter your info here'!L13&gt;0,IF(J118&gt;0,J118-J116,IF(J118=0,0)),"")</f>
        <v/>
      </c>
      <c r="D132" s="227"/>
      <c r="E132" s="40"/>
      <c r="F132" s="22" t="s">
        <v>128</v>
      </c>
      <c r="G132" s="30" t="str">
        <f>IF(J118="","",IF(J116=0,"Year 1 = 0",IF(J117="","",IF(J118&gt;=0,(J118-J116)/J116))))</f>
        <v/>
      </c>
      <c r="H132" s="40"/>
      <c r="I132" s="22" t="s">
        <v>128</v>
      </c>
      <c r="J132" s="232" t="str">
        <f>IF(J118="","",IF(J117=0,"Year 2 = 0",IF(J117&gt;0,(J118-J117)/J117)))</f>
        <v/>
      </c>
      <c r="K132" s="233"/>
      <c r="L132" s="234"/>
      <c r="M132" s="40"/>
    </row>
    <row r="133" spans="1:13">
      <c r="B133" s="22" t="s">
        <v>130</v>
      </c>
      <c r="C133" s="225" t="str">
        <f>IF('Enter your info here'!N13&gt;0,IF(J119&gt;0,J119-J116,IF(J119=0,0)),"")</f>
        <v/>
      </c>
      <c r="D133" s="227"/>
      <c r="E133" s="40"/>
      <c r="F133" s="22" t="s">
        <v>130</v>
      </c>
      <c r="G133" s="30" t="str">
        <f>IF(J119="","",IF(J116=0,"Year 1 = 0",IF(J117="","",IF(J119&gt;=0,(J119-J116)/J116))))</f>
        <v/>
      </c>
      <c r="H133" s="40"/>
      <c r="I133" s="22" t="s">
        <v>130</v>
      </c>
      <c r="J133" s="232" t="str">
        <f>IF(J119="","",IF(J118=0,"Year 3 = 0",IF(J118&gt;0,(J119-J118)/J118)))</f>
        <v/>
      </c>
      <c r="K133" s="233"/>
      <c r="L133" s="234"/>
      <c r="M133" s="40"/>
    </row>
    <row r="134" spans="1:13">
      <c r="B134" s="22" t="s">
        <v>129</v>
      </c>
      <c r="C134" s="225" t="str">
        <f>IF('Enter your info here'!P13&gt;0,IF(J120&gt;0,J120-J116,IF(J120=0,0)),"")</f>
        <v/>
      </c>
      <c r="D134" s="227"/>
      <c r="E134" s="40"/>
      <c r="F134" s="22" t="s">
        <v>129</v>
      </c>
      <c r="G134" s="30" t="str">
        <f>IF(J120="","",IF(J116=0,"Year 1 = 0",IF(J117="","",IF(J120&gt;=0,(J120-J116)/J116))))</f>
        <v/>
      </c>
      <c r="H134" s="40"/>
      <c r="I134" s="22" t="s">
        <v>129</v>
      </c>
      <c r="J134" s="232" t="str">
        <f>IF(J120="","",IF(J119=0,"Year 4 = 0",IF(J119&gt;0,(J120-J119)/J119)))</f>
        <v/>
      </c>
      <c r="K134" s="233"/>
      <c r="L134" s="234"/>
      <c r="M134" s="40"/>
    </row>
    <row r="135" spans="1:13"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</row>
    <row r="136" spans="1:13"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</row>
    <row r="137" spans="1:13"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</row>
    <row r="138" spans="1:13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</row>
    <row r="139" spans="1:13"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</row>
    <row r="140" spans="1:13"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</row>
    <row r="141" spans="1:13"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</row>
    <row r="142" spans="1:13">
      <c r="B142" s="40"/>
      <c r="C142" s="40"/>
      <c r="D142" s="40"/>
      <c r="E142" s="40"/>
      <c r="F142" s="40"/>
      <c r="G142" s="40"/>
      <c r="H142" s="40"/>
      <c r="I142" s="23" t="s">
        <v>131</v>
      </c>
      <c r="J142" s="25"/>
      <c r="K142" s="25"/>
      <c r="L142" s="24"/>
      <c r="M142" s="40"/>
    </row>
    <row r="143" spans="1:13">
      <c r="B143" s="40"/>
      <c r="C143" s="40"/>
      <c r="D143" s="40"/>
      <c r="E143" s="40"/>
      <c r="F143" s="40"/>
      <c r="G143" s="40"/>
      <c r="H143" s="40"/>
      <c r="I143" s="22" t="s">
        <v>97</v>
      </c>
      <c r="J143" s="225" t="str">
        <f>'Enter your info here'!W216</f>
        <v/>
      </c>
      <c r="K143" s="226"/>
      <c r="L143" s="227"/>
      <c r="M143" s="40"/>
    </row>
    <row r="144" spans="1:13">
      <c r="B144" s="40"/>
      <c r="C144" s="40"/>
      <c r="D144" s="40"/>
      <c r="E144" s="40"/>
      <c r="F144" s="40"/>
      <c r="G144" s="40"/>
      <c r="H144" s="40"/>
      <c r="I144" s="22" t="s">
        <v>32</v>
      </c>
      <c r="J144" s="225" t="str">
        <f>'Enter your info here'!W217</f>
        <v/>
      </c>
      <c r="K144" s="226"/>
      <c r="L144" s="227"/>
      <c r="M144" s="40"/>
    </row>
    <row r="145" spans="2:13">
      <c r="B145" s="40"/>
      <c r="C145" s="40"/>
      <c r="D145" s="40"/>
      <c r="E145" s="40"/>
      <c r="F145" s="40"/>
      <c r="G145" s="40"/>
      <c r="H145" s="40"/>
      <c r="I145" s="22" t="s">
        <v>128</v>
      </c>
      <c r="J145" s="225" t="str">
        <f>'Enter your info here'!W218</f>
        <v/>
      </c>
      <c r="K145" s="226"/>
      <c r="L145" s="227"/>
      <c r="M145" s="40"/>
    </row>
    <row r="146" spans="2:13">
      <c r="B146" s="40"/>
      <c r="C146" s="40"/>
      <c r="D146" s="40"/>
      <c r="E146" s="40"/>
      <c r="F146" s="40"/>
      <c r="G146" s="40"/>
      <c r="H146" s="40"/>
      <c r="I146" s="22" t="s">
        <v>130</v>
      </c>
      <c r="J146" s="225" t="str">
        <f>'Enter your info here'!W219</f>
        <v/>
      </c>
      <c r="K146" s="226"/>
      <c r="L146" s="227"/>
      <c r="M146" s="40"/>
    </row>
    <row r="147" spans="2:13">
      <c r="B147" s="40"/>
      <c r="C147" s="40"/>
      <c r="D147" s="40"/>
      <c r="E147" s="40"/>
      <c r="F147" s="40"/>
      <c r="G147" s="40"/>
      <c r="H147" s="40"/>
      <c r="I147" s="22" t="s">
        <v>129</v>
      </c>
      <c r="J147" s="225" t="str">
        <f>'Enter your info here'!W220</f>
        <v/>
      </c>
      <c r="K147" s="226"/>
      <c r="L147" s="227"/>
      <c r="M147" s="40"/>
    </row>
    <row r="148" spans="2:13"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</row>
    <row r="149" spans="2:13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</row>
    <row r="150" spans="2:13">
      <c r="B150" s="40"/>
      <c r="C150" s="40"/>
      <c r="D150" s="40"/>
      <c r="E150" s="40"/>
      <c r="F150" s="40"/>
      <c r="G150" s="40"/>
      <c r="H150" s="40"/>
      <c r="I150" s="17" t="s">
        <v>116</v>
      </c>
      <c r="J150" s="18"/>
      <c r="K150" s="18"/>
      <c r="L150" s="19"/>
      <c r="M150" s="40"/>
    </row>
    <row r="151" spans="2:13">
      <c r="B151" s="40"/>
      <c r="C151" s="40"/>
      <c r="D151" s="40"/>
      <c r="E151" s="40"/>
      <c r="F151" s="40"/>
      <c r="G151" s="40"/>
      <c r="H151" s="40"/>
      <c r="I151" s="22" t="s">
        <v>32</v>
      </c>
      <c r="J151" s="225" t="str">
        <f>IF('Enter your info here'!J13&gt;0,J144-J143,"")</f>
        <v/>
      </c>
      <c r="K151" s="226"/>
      <c r="L151" s="227"/>
      <c r="M151" s="40"/>
    </row>
    <row r="152" spans="2:13">
      <c r="B152" s="40"/>
      <c r="C152" s="40"/>
      <c r="D152" s="40"/>
      <c r="E152" s="40"/>
      <c r="F152" s="40"/>
      <c r="G152" s="40"/>
      <c r="H152" s="40"/>
      <c r="I152" s="22" t="s">
        <v>128</v>
      </c>
      <c r="J152" s="225" t="str">
        <f>IF('Enter your info here'!L13&gt;0,J145-J144,"")</f>
        <v/>
      </c>
      <c r="K152" s="226"/>
      <c r="L152" s="227"/>
      <c r="M152" s="40"/>
    </row>
    <row r="153" spans="2:13">
      <c r="B153" s="40"/>
      <c r="C153" s="40"/>
      <c r="D153" s="40"/>
      <c r="E153" s="40"/>
      <c r="F153" s="40"/>
      <c r="G153" s="40"/>
      <c r="H153" s="40"/>
      <c r="I153" s="22" t="s">
        <v>130</v>
      </c>
      <c r="J153" s="225" t="str">
        <f>IF('Enter your info here'!N13&gt;0,J146-J145,"")</f>
        <v/>
      </c>
      <c r="K153" s="226"/>
      <c r="L153" s="227"/>
      <c r="M153" s="40"/>
    </row>
    <row r="154" spans="2:13">
      <c r="B154" s="40"/>
      <c r="C154" s="40"/>
      <c r="D154" s="40"/>
      <c r="E154" s="40"/>
      <c r="F154" s="40"/>
      <c r="G154" s="40"/>
      <c r="H154" s="40"/>
      <c r="I154" s="22" t="s">
        <v>129</v>
      </c>
      <c r="J154" s="225" t="str">
        <f>IF('Enter your info here'!P13&gt;0,J147-J146,"")</f>
        <v/>
      </c>
      <c r="K154" s="226"/>
      <c r="L154" s="227"/>
      <c r="M154" s="40"/>
    </row>
    <row r="155" spans="2:13"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</row>
    <row r="156" spans="2:13"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</row>
    <row r="157" spans="2:13">
      <c r="B157" s="222" t="s">
        <v>33</v>
      </c>
      <c r="C157" s="223"/>
      <c r="D157" s="224"/>
      <c r="E157" s="40"/>
      <c r="F157" s="222" t="s">
        <v>118</v>
      </c>
      <c r="G157" s="224"/>
      <c r="H157" s="40"/>
      <c r="I157" s="17" t="s">
        <v>117</v>
      </c>
      <c r="J157" s="18"/>
      <c r="K157" s="18"/>
      <c r="L157" s="19"/>
      <c r="M157" s="40"/>
    </row>
    <row r="158" spans="2:13">
      <c r="B158" s="22" t="s">
        <v>32</v>
      </c>
      <c r="C158" s="225" t="str">
        <f>IF('Enter your info here'!J13&gt;0,IF(J144&gt;0,J144-J143,IF(J144=0,0)),"")</f>
        <v/>
      </c>
      <c r="D158" s="227"/>
      <c r="E158" s="40"/>
      <c r="F158" s="22" t="s">
        <v>32</v>
      </c>
      <c r="G158" s="30" t="str">
        <f>IF(J144="","",IF(J143=0,"Year 1 = 0",IF(J144="","",IF(J144&gt;=0,(J144-J143)/J143))))</f>
        <v/>
      </c>
      <c r="H158" s="40"/>
      <c r="I158" s="22" t="s">
        <v>32</v>
      </c>
      <c r="J158" s="232" t="str">
        <f>IF(J144="","",IF(J143=0,"Year 1 = 0",IF(J143&gt;0,(J144-J143)/J143)))</f>
        <v/>
      </c>
      <c r="K158" s="233"/>
      <c r="L158" s="234"/>
      <c r="M158" s="40"/>
    </row>
    <row r="159" spans="2:13">
      <c r="B159" s="22" t="s">
        <v>128</v>
      </c>
      <c r="C159" s="225" t="str">
        <f>IF('Enter your info here'!L13&gt;0,IF(J145&gt;0,J145-J143,IF(J145=0,0)),"")</f>
        <v/>
      </c>
      <c r="D159" s="227"/>
      <c r="E159" s="40"/>
      <c r="F159" s="22" t="s">
        <v>128</v>
      </c>
      <c r="G159" s="30" t="str">
        <f>IF(J145="","",IF(J143=0,"Year 1 = 0",IF(J144="","",IF(J145&gt;=0,(J145-J143)/J143))))</f>
        <v/>
      </c>
      <c r="H159" s="40"/>
      <c r="I159" s="22" t="s">
        <v>128</v>
      </c>
      <c r="J159" s="232" t="str">
        <f>IF(J145="","",IF(J144=0,"Year 2 = 0",IF(J144&gt;0,(J145-J144)/J144)))</f>
        <v/>
      </c>
      <c r="K159" s="233"/>
      <c r="L159" s="234"/>
      <c r="M159" s="40"/>
    </row>
    <row r="160" spans="2:13">
      <c r="B160" s="22" t="s">
        <v>130</v>
      </c>
      <c r="C160" s="225" t="str">
        <f>IF('Enter your info here'!N13&gt;0,IF(J146&gt;0,J146-J143,IF(J146=0,0)),"")</f>
        <v/>
      </c>
      <c r="D160" s="227"/>
      <c r="E160" s="40"/>
      <c r="F160" s="22" t="s">
        <v>130</v>
      </c>
      <c r="G160" s="30" t="str">
        <f>IF(J146="","",IF(J143=0,"Year 1 = 0",IF(J144="","",IF(J146&gt;=0,(J146-J143)/J143))))</f>
        <v/>
      </c>
      <c r="H160" s="40"/>
      <c r="I160" s="22" t="s">
        <v>130</v>
      </c>
      <c r="J160" s="232" t="str">
        <f>IF(J146="","",IF(J145=0,"Year 3 = 0",IF(J145&gt;0,(J146-J145)/J145)))</f>
        <v/>
      </c>
      <c r="K160" s="233"/>
      <c r="L160" s="234"/>
      <c r="M160" s="40"/>
    </row>
    <row r="161" spans="2:13">
      <c r="B161" s="22" t="s">
        <v>129</v>
      </c>
      <c r="C161" s="225" t="str">
        <f>IF('Enter your info here'!P13&gt;0,IF(J147&gt;0,J147-J143,IF(J147=0,0)),"")</f>
        <v/>
      </c>
      <c r="D161" s="227"/>
      <c r="E161" s="40"/>
      <c r="F161" s="22" t="s">
        <v>129</v>
      </c>
      <c r="G161" s="30" t="str">
        <f>IF(J147="","",IF(J143=0,"Year 1 = 0",IF(J144="","",IF(J147&gt;=0,(J147-J143)/J143))))</f>
        <v/>
      </c>
      <c r="H161" s="40"/>
      <c r="I161" s="22" t="s">
        <v>129</v>
      </c>
      <c r="J161" s="232" t="str">
        <f>IF(J147="","",IF(J146=0,"Year 4 = 0",IF(J146&gt;0,(J147-J146)/J146)))</f>
        <v/>
      </c>
      <c r="K161" s="233"/>
      <c r="L161" s="234"/>
      <c r="M161" s="40"/>
    </row>
    <row r="162" spans="2:13">
      <c r="B162" s="40"/>
      <c r="C162" s="70"/>
      <c r="D162" s="70"/>
      <c r="E162" s="40"/>
      <c r="F162" s="40"/>
      <c r="G162" s="40"/>
      <c r="H162" s="40"/>
      <c r="I162" s="40"/>
      <c r="J162" s="40"/>
      <c r="K162" s="40"/>
      <c r="L162" s="40"/>
      <c r="M162" s="40"/>
    </row>
    <row r="163" spans="2:13"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</row>
    <row r="164" spans="2:13"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</row>
    <row r="165" spans="2:13"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</row>
  </sheetData>
  <sheetProtection sheet="1"/>
  <mergeCells count="115">
    <mergeCell ref="J153:L153"/>
    <mergeCell ref="J154:L154"/>
    <mergeCell ref="J117:L117"/>
    <mergeCell ref="J6:L6"/>
    <mergeCell ref="J32:L32"/>
    <mergeCell ref="J31:L31"/>
    <mergeCell ref="J57:L57"/>
    <mergeCell ref="J58:L58"/>
    <mergeCell ref="J88:L88"/>
    <mergeCell ref="J39:L39"/>
    <mergeCell ref="I13:L13"/>
    <mergeCell ref="J14:L14"/>
    <mergeCell ref="J15:L15"/>
    <mergeCell ref="J16:L16"/>
    <mergeCell ref="J17:L17"/>
    <mergeCell ref="J132:L132"/>
    <mergeCell ref="J124:L124"/>
    <mergeCell ref="J125:L125"/>
    <mergeCell ref="J126:L126"/>
    <mergeCell ref="J127:L127"/>
    <mergeCell ref="F157:G157"/>
    <mergeCell ref="J145:L145"/>
    <mergeCell ref="J146:L146"/>
    <mergeCell ref="J147:L147"/>
    <mergeCell ref="J144:L144"/>
    <mergeCell ref="J133:L133"/>
    <mergeCell ref="J134:L134"/>
    <mergeCell ref="J143:L143"/>
    <mergeCell ref="J151:L151"/>
    <mergeCell ref="J152:L152"/>
    <mergeCell ref="J159:L159"/>
    <mergeCell ref="J160:L160"/>
    <mergeCell ref="J161:L161"/>
    <mergeCell ref="J158:L158"/>
    <mergeCell ref="C158:D158"/>
    <mergeCell ref="C159:D159"/>
    <mergeCell ref="C160:D160"/>
    <mergeCell ref="C161:D161"/>
    <mergeCell ref="C132:D132"/>
    <mergeCell ref="C133:D133"/>
    <mergeCell ref="C134:D134"/>
    <mergeCell ref="J118:L118"/>
    <mergeCell ref="J119:L119"/>
    <mergeCell ref="J120:L120"/>
    <mergeCell ref="J131:L131"/>
    <mergeCell ref="F130:G130"/>
    <mergeCell ref="C131:D131"/>
    <mergeCell ref="J65:L65"/>
    <mergeCell ref="J66:L66"/>
    <mergeCell ref="J67:L67"/>
    <mergeCell ref="J96:L96"/>
    <mergeCell ref="J68:L68"/>
    <mergeCell ref="J89:L89"/>
    <mergeCell ref="J72:L72"/>
    <mergeCell ref="J92:L92"/>
    <mergeCell ref="J116:L116"/>
    <mergeCell ref="C103:D103"/>
    <mergeCell ref="C104:D104"/>
    <mergeCell ref="C105:D105"/>
    <mergeCell ref="C106:D106"/>
    <mergeCell ref="J105:L105"/>
    <mergeCell ref="J106:L106"/>
    <mergeCell ref="J103:L103"/>
    <mergeCell ref="J104:L104"/>
    <mergeCell ref="F102:G102"/>
    <mergeCell ref="J74:L74"/>
    <mergeCell ref="J90:L90"/>
    <mergeCell ref="J91:L91"/>
    <mergeCell ref="J97:L97"/>
    <mergeCell ref="J98:L98"/>
    <mergeCell ref="J99:L99"/>
    <mergeCell ref="C49:D49"/>
    <mergeCell ref="J49:L49"/>
    <mergeCell ref="J59:L59"/>
    <mergeCell ref="J60:L60"/>
    <mergeCell ref="C75:D75"/>
    <mergeCell ref="J75:L75"/>
    <mergeCell ref="C73:D73"/>
    <mergeCell ref="J73:L73"/>
    <mergeCell ref="C74:D74"/>
    <mergeCell ref="C72:D72"/>
    <mergeCell ref="C46:D46"/>
    <mergeCell ref="J46:L46"/>
    <mergeCell ref="C47:D47"/>
    <mergeCell ref="J47:L47"/>
    <mergeCell ref="C48:D48"/>
    <mergeCell ref="J48:L48"/>
    <mergeCell ref="F20:G20"/>
    <mergeCell ref="J23:L23"/>
    <mergeCell ref="J24:L24"/>
    <mergeCell ref="J21:L21"/>
    <mergeCell ref="J22:L22"/>
    <mergeCell ref="J61:L61"/>
    <mergeCell ref="J40:L40"/>
    <mergeCell ref="J41:L41"/>
    <mergeCell ref="A1:F1"/>
    <mergeCell ref="A2:D2"/>
    <mergeCell ref="C21:D21"/>
    <mergeCell ref="C22:D22"/>
    <mergeCell ref="F45:G45"/>
    <mergeCell ref="J33:L33"/>
    <mergeCell ref="J34:L34"/>
    <mergeCell ref="J35:L35"/>
    <mergeCell ref="J42:L42"/>
    <mergeCell ref="C24:D24"/>
    <mergeCell ref="B20:D20"/>
    <mergeCell ref="B45:D45"/>
    <mergeCell ref="B102:D102"/>
    <mergeCell ref="B130:D130"/>
    <mergeCell ref="B157:D157"/>
    <mergeCell ref="J7:L7"/>
    <mergeCell ref="J8:L8"/>
    <mergeCell ref="J9:L9"/>
    <mergeCell ref="J10:L10"/>
    <mergeCell ref="C23:D23"/>
  </mergeCells>
  <phoneticPr fontId="19" type="noConversion"/>
  <pageMargins left="0.7" right="0.7" top="0.51" bottom="0.49" header="0.3" footer="0.3"/>
  <pageSetup scale="76" fitToWidth="5" fitToHeight="5" orientation="landscape" horizontalDpi="360" verticalDpi="360"/>
  <rowBreaks count="2" manualBreakCount="2">
    <brk id="51" max="12" man="1"/>
    <brk id="108" max="12" man="1"/>
  </rowBreaks>
  <colBreaks count="1" manualBreakCount="1">
    <brk id="13" max="167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Enter your info here</vt:lpstr>
      <vt:lpstr>Your Results</vt:lpstr>
      <vt:lpstr>Your Pledge</vt:lpstr>
      <vt:lpstr>Your Progress</vt:lpstr>
      <vt:lpstr>Pie Chart2</vt:lpstr>
    </vt:vector>
  </TitlesOfParts>
  <Company>Deere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Iowa Interfaith Power &amp; Light</dc:creator>
  <cp:lastModifiedBy>Erica Hitzhusen</cp:lastModifiedBy>
  <cp:lastPrinted>2010-09-02T00:37:10Z</cp:lastPrinted>
  <dcterms:created xsi:type="dcterms:W3CDTF">2007-01-07T21:29:01Z</dcterms:created>
  <dcterms:modified xsi:type="dcterms:W3CDTF">2015-10-20T00:55:40Z</dcterms:modified>
</cp:coreProperties>
</file>